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sharepoint.com/sites/CompanyControl/Shared Documents/TFI_POD/2025/Q4/GFI-POD 2025/"/>
    </mc:Choice>
  </mc:AlternateContent>
  <xr:revisionPtr revIDLastSave="145" documentId="8_{FDD5E031-9758-42DE-9019-AAEC1A4F7AFD}" xr6:coauthVersionLast="47" xr6:coauthVersionMax="47" xr10:uidLastSave="{BF2C4125-1E1F-46AA-8A9E-A0FA20A3189D}"/>
  <bookViews>
    <workbookView xWindow="-289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<sst xmlns="http://schemas.openxmlformats.org/spreadsheetml/2006/main" count="604" uniqueCount="539">
  <si>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</si>
  <si>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</si>
  <si>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</si>
  <si>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</si>
  <si>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</si>
  <si>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</si>
  <si>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</si>
  <si>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</si>
  <si>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</si>
  <si>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</si>
  <si>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</si>
  <si>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</si>
  <si>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</si>
  <si>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</si>
  <si>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</si>
  <si>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</si>
  <si>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</si>
  <si>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</si>
  <si>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</si>
  <si>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</si>
  <si>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</si>
  <si>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</si>
  <si>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</si>
  <si>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</si>
  <si>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</si>
  <si>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</si>
  <si>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</si>
  <si>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</si>
  <si>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</si>
  <si>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</si>
  <si>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</si>
  <si>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</si>
  <si>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</si>
  <si>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</si>
  <si>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</si>
  <si>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</si>
  <si>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</si>
  <si>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</si>
  <si>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</si>
  <si>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</si>
  <si>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</si>
  <si>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</si>
  <si>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</si>
  <si>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</si>
  <si>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</si>
  <si>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</si>
  <si>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</si>
  <si>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</si>
  <si>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</si>
  <si>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</si>
  <si>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</si>
  <si>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</si>
  <si>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</si>
  <si>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</si>
  <si>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</si>
  <si>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</si>
  <si>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</si>
  <si>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</si>
  <si>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</si>
  <si>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</si>
  <si>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</si>
  <si>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</si>
  <si>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</si>
  <si>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</si>
  <si>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</si>
  <si>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</si>
  <si>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</si>
  <si>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</si>
  <si>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</si>
  <si>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</si>
  <si>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</si>
  <si>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</si>
  <si>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</si>
  <si>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</si>
  <si>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</si>
  <si>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</si>
  <si>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</si>
  <si>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</si>
  <si>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</si>
  <si>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</si>
  <si>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</si>
  <si>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</si>
  <si>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</si>
  <si>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</si>
  <si>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</si>
  <si>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</si>
  <si>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</si>
  <si>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</si>
  <si>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</si>
  <si>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</si>
  <si>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</si>
  <si>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</si>
  <si>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</si>
  <si>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</si>
  <si>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</si>
  <si>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</si>
  <si>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</si>
  <si>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</si>
  <si>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</si>
  <si>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</si>
  <si>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</si>
  <si>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</si>
  <si>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</si>
  <si>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</si>
  <si>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</si>
  <si>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</si>
  <si>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</si>
  <si>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</si>
  <si>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</si>
  <si>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</si>
  <si>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</si>
  <si>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</si>
  <si>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</si>
  <si>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</si>
  <si>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</si>
  <si>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</si>
  <si>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</si>
  <si>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</si>
  <si>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</si>
  <si>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</si>
  <si>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</si>
  <si>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</si>
  <si>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</si>
  <si>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</si>
  <si>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</si>
  <si>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</si>
  <si>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</si>
  <si>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</si>
  <si>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</si>
  <si>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</si>
  <si>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</si>
  <si>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</si>
  <si>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</si>
  <si>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</si>
  <si>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</si>
  <si>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</si>
  <si>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</si>
  <si>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</si>
  <si>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</si>
  <si>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</si>
  <si>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</si>
  <si>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</si>
  <si>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</si>
  <si>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</si>
  <si>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</si>
  <si>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</si>
  <si>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</si>
  <si>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</si>
  <si>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</si>
  <si>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</si>
  <si>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</si>
  <si>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</si>
  <si>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</si>
  <si>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</si>
  <si>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</si>
  <si>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</si>
  <si>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</si>
  <si>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</si>
  <si>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</si>
  <si>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</si>
  <si>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</si>
  <si>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</si>
  <si>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</si>
  <si>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</si>
  <si>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</si>
  <si>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</si>
  <si>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</si>
  <si>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</si>
  <si>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</si>
  <si>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</si>
  <si>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</si>
  <si>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</si>
  <si>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</si>
  <si>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</si>
  <si>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</si>
  <si>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</si>
  <si>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</si>
  <si>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</si>
  <si>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</si>
  <si>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</si>
  <si>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</si>
  <si>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</si>
  <si>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</si>
  <si>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</si>
  <si>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</si>
  <si>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</si>
  <si>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</si>
  <si>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</si>
  <si>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</si>
  <si>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</si>
  <si>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</si>
  <si>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</si>
  <si>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</si>
  <si>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</si>
  <si>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</si>
  <si>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</si>
  <si>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</si>
  <si>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</si>
  <si>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</si>
  <si>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</si>
  <si>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</si>
  <si>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</si>
  <si>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</si>
  <si>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</si>
  <si>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</si>
  <si>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</si>
  <si>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</si>
  <si>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</si>
  <si>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</si>
  <si>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</si>
  <si>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</si>
  <si>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</si>
  <si>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</si>
  <si>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</si>
  <si>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</si>
  <si>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</si>
  <si>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</si>
  <si>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</si>
  <si>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</si>
  <si>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</si>
  <si>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</si>
  <si>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</si>
  <si>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</si>
  <si>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</si>
  <si>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</si>
  <si>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</si>
  <si>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</si>
  <si>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</si>
  <si>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</si>
  <si>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</si>
  <si>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</si>
  <si>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</si>
  <si>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</si>
  <si>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</si>
  <si>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</si>
  <si>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</si>
  <si>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</si>
  <si>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</si>
  <si>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</si>
  <si>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</si>
  <si>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</si>
  <si>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</si>
  <si>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</si>
  <si>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</si>
  <si>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</si>
  <si>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</si>
  <si>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</si>
  <si>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</si>
  <si>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</si>
  <si>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</si>
  <si>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</si>
  <si>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</si>
  <si>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</si>
  <si>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</si>
  <si>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</si>
  <si>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</si>
  <si>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</si>
  <si>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</si>
  <si>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</si>
  <si>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</si>
  <si>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</si>
  <si>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</si>
  <si>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</si>
  <si>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</si>
  <si>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</si>
  <si>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</si>
  <si>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</si>
  <si>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</si>
  <si>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</si>
  <si>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</si>
  <si>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</si>
  <si>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</si>
  <si>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</si>
  <si>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</si>
  <si>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</si>
  <si>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</si>
  <si>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</si>
  <si>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</si>
  <si>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</si>
  <si>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</si>
  <si>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</si>
  <si>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</si>
  <si>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</si>
  <si>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</si>
  <si>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</si>
  <si>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</si>
  <si>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</si>
  <si>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</si>
  <si>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</si>
  <si>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</si>
  <si>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</si>
  <si>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</si>
  <si>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</si>
  <si>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</si>
  <si>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</si>
  <si>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</si>
  <si>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</si>
  <si>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</si>
  <si>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</si>
  <si>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</si>
  <si>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</si>
  <si>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</si>
  <si>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</si>
  <si>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</si>
  <si>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</si>
  <si>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</si>
  <si>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</si>
  <si>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</si>
  <si>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</si>
  <si>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</si>
  <si>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</si>
  <si>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</si>
  <si>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</si>
  <si>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</si>
  <si>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</si>
  <si>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</si>
  <si>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</si>
  <si>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</si>
  <si>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</si>
  <si>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</si>
  <si>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</si>
  <si>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</si>
  <si>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</si>
  <si>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</si>
  <si>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</si>
  <si>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</si>
  <si>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</si>
  <si>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</si>
  <si>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</si>
  <si>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</si>
  <si>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</si>
  <si>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</si>
  <si>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</si>
  <si>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</si>
  <si>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</si>
  <si>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</si>
  <si>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</si>
  <si>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</si>
  <si>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</si>
  <si>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</si>
  <si>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</si>
  <si>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</si>
  <si>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</si>
  <si>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</si>
  <si>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</si>
  <si>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</si>
  <si>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</si>
  <si>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</si>
  <si>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</si>
  <si>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</si>
  <si>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</si>
  <si>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</si>
  <si>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</si>
  <si>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</si>
  <si>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</si>
  <si>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</si>
  <si>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</si>
  <si>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</si>
  <si>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</si>
  <si>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</si>
  <si>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</si>
  <si>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</si>
  <si>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</si>
  <si>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</si>
  <si>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</si>
  <si>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</si>
  <si>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</si>
  <si>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</si>
  <si>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</si>
  <si>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</si>
  <si>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</si>
  <si>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</si>
  <si>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</si>
  <si>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</si>
  <si>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</si>
  <si>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</si>
  <si>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</si>
  <si>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</si>
  <si>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</si>
  <si>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</si>
  <si>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</si>
  <si>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</si>
  <si>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</si>
  <si>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</si>
  <si>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</si>
  <si>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</si>
  <si>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</si>
  <si>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</si>
  <si>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</si>
  <si>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</si>
  <si>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</si>
  <si>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</si>
  <si>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</si>
  <si>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</si>
  <si>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</si>
  <si>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</si>
  <si>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</si>
  <si>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</si>
  <si>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</si>
  <si>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</si>
  <si>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</si>
  <si>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</si>
  <si>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</si>
  <si>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</si>
  <si>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</si>
  <si>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</si>
  <si>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</si>
  <si>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</si>
  <si>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</si>
  <si>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</si>
  <si>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</si>
  <si>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</si>
  <si>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</si>
  <si>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</si>
  <si>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</si>
  <si>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</si>
  <si>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</si>
  <si>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</si>
  <si>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</si>
  <si>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</si>
  <si>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</si>
  <si>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</si>
  <si>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</si>
  <si>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</si>
  <si>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</si>
  <si>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</si>
  <si>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</si>
  <si>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</si>
  <si>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</si>
  <si>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</si>
  <si>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</si>
  <si>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</si>
  <si>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</si>
  <si>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</si>
  <si>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</si>
  <si>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</si>
  <si>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</si>
  <si>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</si>
  <si>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</si>
  <si>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</si>
  <si>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</si>
  <si>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</si>
  <si>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</si>
  <si>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</si>
  <si>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</si>
  <si>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03272699</t>
  </si>
  <si>
    <t>HR</t>
  </si>
  <si>
    <t>0800002028</t>
  </si>
  <si>
    <t>84214771175</t>
  </si>
  <si>
    <t>5299001W91BFWSUOVD63</t>
  </si>
  <si>
    <t>233</t>
  </si>
  <si>
    <t>ERICSSON NIKOLA TESLA D.D. ZAGREB</t>
  </si>
  <si>
    <t>Zagreb</t>
  </si>
  <si>
    <t>Krapinska 45</t>
  </si>
  <si>
    <t>Libratel d.o.o.</t>
  </si>
  <si>
    <t>Zagreb, Selska 93</t>
  </si>
  <si>
    <t>Ericsson Nikola Tesla BH d.o.o</t>
  </si>
  <si>
    <t>Mostar, Kralja Petra Krešimira 4</t>
  </si>
  <si>
    <t>65-01-0996-11</t>
  </si>
  <si>
    <t>Ericsson Nikola Tesla Servisi d.o.o.</t>
  </si>
  <si>
    <t>Zagreb, Krapinska 45</t>
  </si>
  <si>
    <t>Tatjana Ricijaš</t>
  </si>
  <si>
    <t>+385(0)13653343</t>
  </si>
  <si>
    <t>tatjana.ricijas@ericsson.com</t>
  </si>
  <si>
    <t>KPMG Croatia d.o.o.</t>
  </si>
  <si>
    <t>Domagoj Hrkać</t>
  </si>
  <si>
    <t>ent.company@ericssonnikolatesla.com</t>
  </si>
  <si>
    <t>https://ericssonnikolatesla.com/</t>
  </si>
  <si>
    <t>Submitter: ERICSSON NIKOLA TESLA D.D.</t>
  </si>
  <si>
    <t xml:space="preserve">                   NOTES TO FINANCIAL STATEMENTS – AFS
Name of the issuer:   ERICSSON NIKOLA TESLA D.D.
Personal identification number (OIB):   84214771175
Reporting period: 01.01.2025 - 31.12.2025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</si>
  <si>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a)</t>
  </si>
  <si>
    <t xml:space="preserve">The financial statements have been prepared in accordance with International Financial Reporting Standards adopted by the European Union (IFRSs), on the historical cost basis, with the exception of financial instruments which are carried at fair value. These comprise derivative financial instruments and financial assets and liabilities at fair value through profit or loss. Policies have been consistently applied to all the periods presented. 
The preparation of financial statements in conformity with IFRSs requires management to make judgements, estimates and assumptions that affect the application of policies and reported amounts of assets and liabilities, income and expenses. The estimates and underlying assumptions are reviewed on an ongoing basis. Revisions to accounting estimates are recognized in the period in which the estimate is revised if the revision affects only that period or in the period of revision and future periods if the revision affects both current and future periods. Judgements made by the executive management in the application of IFRSs that have significant effect on the financial statements and estimates are discussed in Note 4 to the audited financial statements.
</t>
  </si>
  <si>
    <t>b)</t>
  </si>
  <si>
    <t>Information required by IFRSs that is not presented elsewhere in the statement of financial position, statement of comprehensive income, statement of cash flows and statement of changes in equity are disclosed in the notes to the audited financial stetements.</t>
  </si>
  <si>
    <t>Detail analysis of sales revenue and net income by Segments is presented in the table below (Note 6 to the audited financial statements):</t>
  </si>
  <si>
    <t>Transactions with Related Parties are shown in Note 30 to the audited financial statements</t>
  </si>
  <si>
    <t>d)</t>
  </si>
  <si>
    <t>1.</t>
  </si>
  <si>
    <t>Issuer’s name, registered office (address), legal form, country of establishment, entity’s registration number are disclosed in the sheet General data of this document.</t>
  </si>
  <si>
    <t>2.</t>
  </si>
  <si>
    <t>Adopted accounting policies are explained in the Note 1 of the audited financial statements.</t>
  </si>
  <si>
    <t>3.</t>
  </si>
  <si>
    <t>Financial commitments in term of guarantees that are not included in the balance sheet are not material and Management Board believes that possibility of any outflow is remote. The Company has no commitments concerning pensions that are in scope of IAS 19.</t>
  </si>
  <si>
    <t>4.</t>
  </si>
  <si>
    <t xml:space="preserve">The Company has no advances and credits granted to the members of the administrative, managerial and supervisory bodies, as well as commitments entered into on their behalf by way of guarantees of any kind. </t>
  </si>
  <si>
    <t>5.</t>
  </si>
  <si>
    <t>In the reporting period Company did not have any individual items of income or expenditure which would be of exceptional size or incidence.</t>
  </si>
  <si>
    <t>6.</t>
  </si>
  <si>
    <t xml:space="preserve">The Company has no debt falling due after more than five years. </t>
  </si>
  <si>
    <t>At the balance sheet date, the Company does not have debts covered by valuable securities/insurance.</t>
  </si>
  <si>
    <t>7. and 10.</t>
  </si>
  <si>
    <t>8.</t>
  </si>
  <si>
    <t>No cost of salaries was capitalised in the reporting period.</t>
  </si>
  <si>
    <t>9.</t>
  </si>
  <si>
    <t>According to the Companies Act, article (272.r), the Remuneration Report will be available on the Company's official website as part of the materials published with the invitation to the General Assembly.</t>
  </si>
  <si>
    <t>11.</t>
  </si>
  <si>
    <t>Provision for deferred tax, the deferred tax balances at the end of the financial year, and the movement in those balances during the financial year are disclosed in the Note 10 to audited financial statements.</t>
  </si>
  <si>
    <t>12.</t>
  </si>
  <si>
    <t>The Company has no participating interest.</t>
  </si>
  <si>
    <t>13.</t>
  </si>
  <si>
    <t>There were no shares subscribed during the financial year within the limits of the authorised capital.</t>
  </si>
  <si>
    <t>14.</t>
  </si>
  <si>
    <t>There is no more than one class of shares.</t>
  </si>
  <si>
    <t>15.</t>
  </si>
  <si>
    <t>The Company has no participation certificates, convertible debentures, warrants, options or similar securities or rights.</t>
  </si>
  <si>
    <t>16.</t>
  </si>
  <si>
    <t>The Company has no shares in companies having unlimited liability.</t>
  </si>
  <si>
    <t>17.and 18.</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</si>
  <si>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</si>
  <si>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19.</t>
  </si>
  <si>
    <t>Those consolidated reports are available at www.ericsson.com/en/investors/financial-reports.</t>
  </si>
  <si>
    <t>20.</t>
  </si>
  <si>
    <t>Based on the provision of Article 275 of the Companies Act, the General Assembly will make a decision on the profit allocation or proposed losses covering and the same will be announced during the announcement of the invitation to hold the General Assembly.</t>
  </si>
  <si>
    <t>21.</t>
  </si>
  <si>
    <t>The Company did not have any arrangements that are not included in the balance sheet, where  the risks or benefits arising from such arrangements are material.</t>
  </si>
  <si>
    <t>22.</t>
  </si>
  <si>
    <t>There are no material events arising after the balance sheet date which are not reflected in the profit and loss account or balance sheet.</t>
  </si>
  <si>
    <t>23.</t>
  </si>
  <si>
    <t>Sales revenue by segments/bussiness activities is presented above under b) as well as in Note 6 to the audited financial statements. There are no significant differences per types of activities per geografic markets.</t>
  </si>
  <si>
    <t>24.</t>
  </si>
  <si>
    <r>
      <rPr>
        <b/>
        <sz val="11"/>
        <rFont val="Arial"/>
        <family val="2"/>
        <charset val="238"/>
      </rPr>
      <t>APPENDIX</t>
    </r>
    <r>
      <rPr>
        <sz val="11"/>
        <rFont val="Arial"/>
        <family val="2"/>
        <charset val="238"/>
      </rPr>
      <t xml:space="preserve"> (Reconciliation of the differences arrising due to structure and classification of the positions in GFI-POD in XLS format compared to classification of the positions in the audited annual report in PDF):</t>
    </r>
  </si>
  <si>
    <t>Balance Sheet</t>
  </si>
  <si>
    <t>Within the category Non-current assets in Statement of financial position total amount of Loans and receivables is indicated in the form under AOP 023 Loans, deposits, etc. to undertakings within the group, 028 Loans, deposits, etc. given,034 Customer receivables,035 Other receivables.</t>
  </si>
  <si>
    <t>Within the category Current assets in Statement of financial position total amount of Other receivables, Income tax receivables is indicated in the form under AOP 051 Receivables from government and other institutions,052 Other receivables, 061 Loans, deposits, etc. given.</t>
  </si>
  <si>
    <t>Within the category Equity in Statement of financial position total amount of Retained earnings is indicated in the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</si>
  <si>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</si>
  <si>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</si>
  <si>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form under AOP 116 Liabilities for advance payments, 124 Accruals and deferred income.</t>
  </si>
  <si>
    <t>Also, within the category Current liabilities in Statement of financial position total amount of Provisions is indicated in form under AOP 123 Other short-term liabilities.</t>
  </si>
  <si>
    <t>Additionally, both categories Borrowings and Lease liabilities in Statement of Financial position are shown under AOP 115 Liabilities to bank and other financial institutions.</t>
  </si>
  <si>
    <t>P&amp;L</t>
  </si>
  <si>
    <t>Cost structure in Statement of comprehensive income (FS form) is according to function and the presentation is different from forms where cost is presented by nature. Total amount of Cost of Sales, Selling, Administrative and Other operating expenses equals to amount of AOP 007 Operating expenses.</t>
  </si>
  <si>
    <t>Personnel expenses are indicated in the forms under AOP 139 Staff costs, 144 Other costs, 149 Provisions for pensions, termination benefits and similar obligations.</t>
  </si>
  <si>
    <t xml:space="preserve">balance as at 31.12.2025 </t>
  </si>
  <si>
    <t>for the period 01.01.2025 to 31.12.2025</t>
  </si>
  <si>
    <t>for the period 01.01.2025 . to 31.12.2025.</t>
  </si>
  <si>
    <t>Total research and development expenditure that will be reported for granting state aid for the reporting period amounted to 0 TEUR (2024: 0 TEUR).</t>
  </si>
  <si>
    <t>Fees to auditors of the Company amounted EUR 94 thousand (2024: EUR 82 thousand). Fees to auditors relate to statutory audit services amounted to EUR 67 thousand (2024: EUR 64 thousand), ESG limited review amounted to EUR 27 thousand (2024: EUR 18 thousand) while fees related to other services amounted to EUR 0 thousand (2024: EUR 0 thousand).</t>
  </si>
  <si>
    <t>The average number of employees  was 2811 (2024: 2776). The Company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</si>
</sst>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sz val="11"/>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43">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0" borderId="0" xfId="0" applyFont="1"/>
    <xf numFmtId="0" fontId="26" fillId="0" borderId="0" xfId="0" applyFont="1" applyAlignment="1">
      <alignment horizontal="left" vertical="top" wrapText="1"/>
    </xf>
    <xf numFmtId="0" fontId="26" fillId="0" borderId="0" xfId="0" applyFont="1" applyAlignment="1">
      <alignment horizontal="center" wrapText="1"/>
    </xf>
    <xf numFmtId="0" fontId="23" fillId="0" borderId="0" xfId="0" applyFont="1"/>
    <xf numFmtId="0" fontId="23" fillId="0" borderId="0" xfId="0" applyFont="1" applyAlignment="1">
      <alignment vertical="top"/>
    </xf>
    <xf numFmtId="0" fontId="26" fillId="0" borderId="0" xfId="0" applyFont="1" applyAlignment="1">
      <alignment vertical="top"/>
    </xf>
    <xf numFmtId="0" fontId="26" fillId="0" borderId="0" xfId="0" applyFont="1" applyAlignment="1">
      <alignment horizontal="left" vertical="top"/>
    </xf>
    <xf numFmtId="0" fontId="42" fillId="0" borderId="0" xfId="4" applyFont="1" applyFill="1" applyBorder="1" applyAlignment="1">
      <alignment vertical="top"/>
    </xf>
    <xf numFmtId="0" fontId="43" fillId="0" borderId="0" xfId="0" applyFont="1" applyAlignment="1">
      <alignment vertical="top"/>
    </xf>
    <xf numFmtId="0" fontId="25" fillId="0" borderId="0" xfId="0" applyFont="1"/>
    <xf numFmtId="0" fontId="26" fillId="0" borderId="0" xfId="0" applyFont="1" applyAlignment="1">
      <alignment vertical="top" wrapText="1"/>
    </xf>
    <xf numFmtId="0" fontId="44" fillId="0" borderId="0" xfId="0" applyFont="1"/>
    <xf numFmtId="0" fontId="26"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vertical="top"/>
    </xf>
    <xf numFmtId="0" fontId="26" fillId="0" borderId="0" xfId="0" applyFont="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wrapTex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1" defaultTableStyle="TableStyleMedium2" defaultPivotStyle="PivotStyleLight16">
    <tableStyle name="Invisible" pivot="0" table="0" count="0" xr9:uid="{26ACA526-5615-42F7-9127-58EC74876C9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9</xdr:col>
      <xdr:colOff>2057400</xdr:colOff>
      <xdr:row>59</xdr:row>
      <xdr:rowOff>160987</xdr:rowOff>
    </xdr:to>
    <xdr:pic>
      <xdr:nvPicPr>
        <xdr:cNvPr id="2" name="Picture 1">
          <a:extLst>
            <a:ext uri="{FF2B5EF4-FFF2-40B4-BE49-F238E27FC236}">
              <a16:creationId xmlns:a16="http://schemas.microsoft.com/office/drawing/2014/main" id="{AC826F50-09A7-D94D-16EC-86EF991E15DE}"/>
            </a:ext>
          </a:extLst>
        </xdr:cNvPr>
        <xdr:cNvPicPr>
          <a:picLocks noChangeAspect="1"/>
        </xdr:cNvPicPr>
      </xdr:nvPicPr>
      <xdr:blipFill>
        <a:blip xmlns:r="http://schemas.openxmlformats.org/officeDocument/2006/relationships" r:embed="rId1"/>
        <a:stretch>
          <a:fillRect/>
        </a:stretch>
      </xdr:blipFill>
      <xdr:spPr>
        <a:xfrm>
          <a:off x="0" y="16659225"/>
          <a:ext cx="7543800" cy="4102432"/>
        </a:xfrm>
        <a:prstGeom prst="rect">
          <a:avLst/>
        </a:prstGeom>
      </xdr:spPr>
    </xdr:pic>
    <xdr:clientData/>
  </xdr:twoCellAnchor>
  <xdr:twoCellAnchor editAs="oneCell">
    <xdr:from>
      <xdr:col>9</xdr:col>
      <xdr:colOff>2266949</xdr:colOff>
      <xdr:row>36</xdr:row>
      <xdr:rowOff>148591</xdr:rowOff>
    </xdr:from>
    <xdr:to>
      <xdr:col>9</xdr:col>
      <xdr:colOff>8632428</xdr:colOff>
      <xdr:row>55</xdr:row>
      <xdr:rowOff>100965</xdr:rowOff>
    </xdr:to>
    <xdr:pic>
      <xdr:nvPicPr>
        <xdr:cNvPr id="3" name="Picture 2">
          <a:extLst>
            <a:ext uri="{FF2B5EF4-FFF2-40B4-BE49-F238E27FC236}">
              <a16:creationId xmlns:a16="http://schemas.microsoft.com/office/drawing/2014/main" id="{7DBFD1B1-1000-1A2A-8C0C-98AA95FE32D8}"/>
            </a:ext>
          </a:extLst>
        </xdr:cNvPr>
        <xdr:cNvPicPr>
          <a:picLocks noChangeAspect="1"/>
        </xdr:cNvPicPr>
      </xdr:nvPicPr>
      <xdr:blipFill>
        <a:blip xmlns:r="http://schemas.openxmlformats.org/officeDocument/2006/relationships" r:embed="rId2"/>
        <a:stretch>
          <a:fillRect/>
        </a:stretch>
      </xdr:blipFill>
      <xdr:spPr>
        <a:xfrm>
          <a:off x="7753349" y="16807816"/>
          <a:ext cx="6361669" cy="321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ricssonnikolatesla.com/" TargetMode="External"/><Relationship Id="rId2" Type="http://schemas.openxmlformats.org/officeDocument/2006/relationships/hyperlink" Target="mailto:ent.company@ericssonnikolatesla.com" TargetMode="External"/><Relationship Id="rId1" Type="http://schemas.openxmlformats.org/officeDocument/2006/relationships/hyperlink" Target="mailto:tatjana.ricijas@ericsson.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I28" sqref="I28:J28"/>
    </sheetView>
  </sheetViews>
  <sheetFormatPr defaultRowHeight="13.2" x14ac:dyDescent="0.25"/>
  <cols>
    <col min="9" max="9" width="13.44140625" customWidth="1"/>
  </cols>
  <sheetData>
    <row r="1" spans="1:10" ht="15.6" x14ac:dyDescent="0.25">
      <c r="A1" s="125"/>
      <c r="B1" s="126"/>
      <c r="C1" s="126"/>
      <c r="D1" s="8"/>
      <c r="E1" s="8"/>
      <c r="F1" s="8"/>
      <c r="G1" s="8"/>
      <c r="H1" s="8"/>
      <c r="I1" s="8"/>
      <c r="J1" s="9"/>
    </row>
    <row r="2" spans="1:10" ht="14.4" customHeight="1" x14ac:dyDescent="0.25">
      <c r="A2" s="127" t="s">
        <v>0</v>
      </c>
      <c r="B2" s="128"/>
      <c r="C2" s="128"/>
      <c r="D2" s="128"/>
      <c r="E2" s="128"/>
      <c r="F2" s="128"/>
      <c r="G2" s="128"/>
      <c r="H2" s="128"/>
      <c r="I2" s="128"/>
      <c r="J2" s="129"/>
    </row>
    <row r="3" spans="1:10" ht="13.8" x14ac:dyDescent="0.25">
      <c r="A3" s="33"/>
      <c r="B3" s="34"/>
      <c r="C3" s="34"/>
      <c r="D3" s="34"/>
      <c r="E3" s="34"/>
      <c r="F3" s="34"/>
      <c r="G3" s="34"/>
      <c r="H3" s="34"/>
      <c r="I3" s="34"/>
      <c r="J3" s="35"/>
    </row>
    <row r="4" spans="1:10" ht="33.6" customHeight="1" x14ac:dyDescent="0.25">
      <c r="A4" s="130" t="s">
        <v>1</v>
      </c>
      <c r="B4" s="131"/>
      <c r="C4" s="131"/>
      <c r="D4" s="131"/>
      <c r="E4" s="132">
        <v>45658</v>
      </c>
      <c r="F4" s="133"/>
      <c r="G4" s="41" t="s">
        <v>2</v>
      </c>
      <c r="H4" s="132">
        <v>46022</v>
      </c>
      <c r="I4" s="133"/>
      <c r="J4" s="10"/>
    </row>
    <row r="5" spans="1:10" s="46" customFormat="1" ht="10.199999999999999" customHeight="1" x14ac:dyDescent="0.3">
      <c r="A5" s="134"/>
      <c r="B5" s="135"/>
      <c r="C5" s="135"/>
      <c r="D5" s="135"/>
      <c r="E5" s="135"/>
      <c r="F5" s="135"/>
      <c r="G5" s="135"/>
      <c r="H5" s="135"/>
      <c r="I5" s="135"/>
      <c r="J5" s="136"/>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39" t="s">
        <v>4</v>
      </c>
      <c r="B8" s="140"/>
      <c r="C8" s="140"/>
      <c r="D8" s="140"/>
      <c r="E8" s="140"/>
      <c r="F8" s="140"/>
      <c r="G8" s="140"/>
      <c r="H8" s="140"/>
      <c r="I8" s="140"/>
      <c r="J8" s="11"/>
    </row>
    <row r="9" spans="1:10" ht="13.8" x14ac:dyDescent="0.25">
      <c r="A9" s="12"/>
      <c r="B9" s="29"/>
      <c r="C9" s="29"/>
      <c r="D9" s="29"/>
      <c r="E9" s="138"/>
      <c r="F9" s="138"/>
      <c r="G9" s="110"/>
      <c r="H9" s="110"/>
      <c r="I9" s="39"/>
      <c r="J9" s="40"/>
    </row>
    <row r="10" spans="1:10" ht="25.95" customHeight="1" x14ac:dyDescent="0.25">
      <c r="A10" s="141" t="s">
        <v>5</v>
      </c>
      <c r="B10" s="142"/>
      <c r="C10" s="143" t="s">
        <v>445</v>
      </c>
      <c r="D10" s="144"/>
      <c r="E10" s="31"/>
      <c r="F10" s="145" t="s">
        <v>6</v>
      </c>
      <c r="G10" s="146"/>
      <c r="H10" s="147" t="s">
        <v>446</v>
      </c>
      <c r="I10" s="148"/>
      <c r="J10" s="13"/>
    </row>
    <row r="11" spans="1:10" ht="15.6" customHeight="1" x14ac:dyDescent="0.25">
      <c r="A11" s="12"/>
      <c r="B11" s="29"/>
      <c r="C11" s="29"/>
      <c r="D11" s="29"/>
      <c r="E11" s="137"/>
      <c r="F11" s="137"/>
      <c r="G11" s="137"/>
      <c r="H11" s="137"/>
      <c r="I11" s="32"/>
      <c r="J11" s="13"/>
    </row>
    <row r="12" spans="1:10" ht="21" customHeight="1" x14ac:dyDescent="0.25">
      <c r="A12" s="111" t="s">
        <v>7</v>
      </c>
      <c r="B12" s="142"/>
      <c r="C12" s="143" t="s">
        <v>447</v>
      </c>
      <c r="D12" s="144"/>
      <c r="E12" s="151"/>
      <c r="F12" s="137"/>
      <c r="G12" s="137"/>
      <c r="H12" s="137"/>
      <c r="I12" s="32"/>
      <c r="J12" s="13"/>
    </row>
    <row r="13" spans="1:10" ht="10.95" customHeight="1" x14ac:dyDescent="0.25">
      <c r="A13" s="31"/>
      <c r="B13" s="32"/>
      <c r="C13" s="29"/>
      <c r="D13" s="29"/>
      <c r="E13" s="110"/>
      <c r="F13" s="110"/>
      <c r="G13" s="110"/>
      <c r="H13" s="110"/>
      <c r="I13" s="29"/>
      <c r="J13" s="14"/>
    </row>
    <row r="14" spans="1:10" ht="22.95" customHeight="1" x14ac:dyDescent="0.25">
      <c r="A14" s="111" t="s">
        <v>8</v>
      </c>
      <c r="B14" s="152"/>
      <c r="C14" s="143" t="s">
        <v>448</v>
      </c>
      <c r="D14" s="144"/>
      <c r="E14" s="149"/>
      <c r="F14" s="150"/>
      <c r="G14" s="45" t="s">
        <v>9</v>
      </c>
      <c r="H14" s="147" t="s">
        <v>449</v>
      </c>
      <c r="I14" s="148"/>
      <c r="J14" s="42"/>
    </row>
    <row r="15" spans="1:10" ht="14.4" customHeight="1" x14ac:dyDescent="0.25">
      <c r="A15" s="31"/>
      <c r="B15" s="32"/>
      <c r="C15" s="29"/>
      <c r="D15" s="29"/>
      <c r="E15" s="110"/>
      <c r="F15" s="110"/>
      <c r="G15" s="110"/>
      <c r="H15" s="110"/>
      <c r="I15" s="29"/>
      <c r="J15" s="14"/>
    </row>
    <row r="16" spans="1:10" ht="13.2" customHeight="1" x14ac:dyDescent="0.25">
      <c r="A16" s="111" t="s">
        <v>10</v>
      </c>
      <c r="B16" s="152"/>
      <c r="C16" s="143" t="s">
        <v>450</v>
      </c>
      <c r="D16" s="144"/>
      <c r="E16" s="38"/>
      <c r="F16" s="38"/>
      <c r="G16" s="38"/>
      <c r="H16" s="38"/>
      <c r="I16" s="38"/>
      <c r="J16" s="42"/>
    </row>
    <row r="17" spans="1:10" ht="14.4" customHeight="1" x14ac:dyDescent="0.25">
      <c r="A17" s="153"/>
      <c r="B17" s="154"/>
      <c r="C17" s="154"/>
      <c r="D17" s="154"/>
      <c r="E17" s="154"/>
      <c r="F17" s="154"/>
      <c r="G17" s="154"/>
      <c r="H17" s="154"/>
      <c r="I17" s="154"/>
      <c r="J17" s="155"/>
    </row>
    <row r="18" spans="1:10" x14ac:dyDescent="0.25">
      <c r="A18" s="141" t="s">
        <v>11</v>
      </c>
      <c r="B18" s="142"/>
      <c r="C18" s="156" t="s">
        <v>451</v>
      </c>
      <c r="D18" s="157"/>
      <c r="E18" s="157"/>
      <c r="F18" s="157"/>
      <c r="G18" s="157"/>
      <c r="H18" s="157"/>
      <c r="I18" s="157"/>
      <c r="J18" s="158"/>
    </row>
    <row r="19" spans="1:10" ht="13.8" x14ac:dyDescent="0.25">
      <c r="A19" s="12"/>
      <c r="B19" s="29"/>
      <c r="C19" s="44"/>
      <c r="D19" s="29"/>
      <c r="E19" s="110"/>
      <c r="F19" s="110"/>
      <c r="G19" s="110"/>
      <c r="H19" s="110"/>
      <c r="I19" s="29"/>
      <c r="J19" s="14"/>
    </row>
    <row r="20" spans="1:10" ht="13.8" x14ac:dyDescent="0.25">
      <c r="A20" s="141" t="s">
        <v>12</v>
      </c>
      <c r="B20" s="142"/>
      <c r="C20" s="147">
        <v>10000</v>
      </c>
      <c r="D20" s="148"/>
      <c r="E20" s="110"/>
      <c r="F20" s="110"/>
      <c r="G20" s="156" t="s">
        <v>452</v>
      </c>
      <c r="H20" s="157"/>
      <c r="I20" s="157"/>
      <c r="J20" s="158"/>
    </row>
    <row r="21" spans="1:10" ht="13.8" x14ac:dyDescent="0.25">
      <c r="A21" s="12"/>
      <c r="B21" s="29"/>
      <c r="C21" s="29"/>
      <c r="D21" s="29"/>
      <c r="E21" s="110"/>
      <c r="F21" s="110"/>
      <c r="G21" s="110"/>
      <c r="H21" s="110"/>
      <c r="I21" s="29"/>
      <c r="J21" s="14"/>
    </row>
    <row r="22" spans="1:10" x14ac:dyDescent="0.25">
      <c r="A22" s="141" t="s">
        <v>13</v>
      </c>
      <c r="B22" s="142"/>
      <c r="C22" s="156" t="s">
        <v>453</v>
      </c>
      <c r="D22" s="157"/>
      <c r="E22" s="157"/>
      <c r="F22" s="157"/>
      <c r="G22" s="157"/>
      <c r="H22" s="157"/>
      <c r="I22" s="157"/>
      <c r="J22" s="158"/>
    </row>
    <row r="23" spans="1:10" ht="13.8" x14ac:dyDescent="0.25">
      <c r="A23" s="12"/>
      <c r="B23" s="29"/>
      <c r="C23" s="29"/>
      <c r="D23" s="29"/>
      <c r="E23" s="110"/>
      <c r="F23" s="110"/>
      <c r="G23" s="110"/>
      <c r="H23" s="110"/>
      <c r="I23" s="29"/>
      <c r="J23" s="14"/>
    </row>
    <row r="24" spans="1:10" ht="13.8" x14ac:dyDescent="0.25">
      <c r="A24" s="141" t="s">
        <v>14</v>
      </c>
      <c r="B24" s="142"/>
      <c r="C24" s="159" t="s">
        <v>466</v>
      </c>
      <c r="D24" s="160"/>
      <c r="E24" s="160"/>
      <c r="F24" s="160"/>
      <c r="G24" s="160"/>
      <c r="H24" s="160"/>
      <c r="I24" s="160"/>
      <c r="J24" s="161"/>
    </row>
    <row r="25" spans="1:10" ht="13.8" x14ac:dyDescent="0.25">
      <c r="A25" s="12"/>
      <c r="B25" s="29"/>
      <c r="C25" s="44"/>
      <c r="D25" s="29"/>
      <c r="E25" s="110"/>
      <c r="F25" s="110"/>
      <c r="G25" s="110"/>
      <c r="H25" s="110"/>
      <c r="I25" s="29"/>
      <c r="J25" s="14"/>
    </row>
    <row r="26" spans="1:10" ht="13.8" x14ac:dyDescent="0.25">
      <c r="A26" s="141" t="s">
        <v>15</v>
      </c>
      <c r="B26" s="142"/>
      <c r="C26" s="159" t="s">
        <v>467</v>
      </c>
      <c r="D26" s="160"/>
      <c r="E26" s="160"/>
      <c r="F26" s="160"/>
      <c r="G26" s="160"/>
      <c r="H26" s="160"/>
      <c r="I26" s="160"/>
      <c r="J26" s="161"/>
    </row>
    <row r="27" spans="1:10" ht="13.95" customHeight="1" x14ac:dyDescent="0.25">
      <c r="A27" s="12"/>
      <c r="B27" s="29"/>
      <c r="C27" s="44"/>
      <c r="D27" s="29"/>
      <c r="E27" s="110"/>
      <c r="F27" s="110"/>
      <c r="G27" s="110"/>
      <c r="H27" s="110"/>
      <c r="I27" s="29"/>
      <c r="J27" s="14"/>
    </row>
    <row r="28" spans="1:10" ht="22.95" customHeight="1" x14ac:dyDescent="0.25">
      <c r="A28" s="111" t="s">
        <v>16</v>
      </c>
      <c r="B28" s="142"/>
      <c r="C28" s="25">
        <v>2853</v>
      </c>
      <c r="D28" s="15"/>
      <c r="E28" s="118"/>
      <c r="F28" s="118"/>
      <c r="G28" s="118"/>
      <c r="H28" s="118"/>
      <c r="I28" s="162"/>
      <c r="J28" s="163"/>
    </row>
    <row r="29" spans="1:10" ht="13.8" x14ac:dyDescent="0.25">
      <c r="A29" s="12"/>
      <c r="B29" s="29"/>
      <c r="C29" s="29"/>
      <c r="D29" s="29"/>
      <c r="E29" s="110"/>
      <c r="F29" s="110"/>
      <c r="G29" s="110"/>
      <c r="H29" s="110"/>
      <c r="I29" s="29"/>
      <c r="J29" s="14"/>
    </row>
    <row r="30" spans="1:10" ht="14.4" x14ac:dyDescent="0.25">
      <c r="A30" s="141" t="s">
        <v>17</v>
      </c>
      <c r="B30" s="142"/>
      <c r="C30" s="58" t="s">
        <v>19</v>
      </c>
      <c r="D30" s="164" t="s">
        <v>18</v>
      </c>
      <c r="E30" s="122"/>
      <c r="F30" s="122"/>
      <c r="G30" s="122"/>
      <c r="H30" s="51" t="s">
        <v>19</v>
      </c>
      <c r="I30" s="52" t="s">
        <v>20</v>
      </c>
      <c r="J30" s="53"/>
    </row>
    <row r="31" spans="1:10" ht="13.8" x14ac:dyDescent="0.25">
      <c r="A31" s="141"/>
      <c r="B31" s="142"/>
      <c r="C31" s="16"/>
      <c r="D31" s="41"/>
      <c r="E31" s="150"/>
      <c r="F31" s="150"/>
      <c r="G31" s="150"/>
      <c r="H31" s="150"/>
      <c r="I31" s="165"/>
      <c r="J31" s="166"/>
    </row>
    <row r="32" spans="1:10" ht="13.8" x14ac:dyDescent="0.25">
      <c r="A32" s="141" t="s">
        <v>21</v>
      </c>
      <c r="B32" s="142"/>
      <c r="C32" s="25" t="s">
        <v>23</v>
      </c>
      <c r="D32" s="164" t="s">
        <v>22</v>
      </c>
      <c r="E32" s="122"/>
      <c r="F32" s="122"/>
      <c r="G32" s="122"/>
      <c r="H32" s="54" t="s">
        <v>23</v>
      </c>
      <c r="I32" s="55" t="s">
        <v>24</v>
      </c>
      <c r="J32" s="56"/>
    </row>
    <row r="33" spans="1:10" ht="13.8" x14ac:dyDescent="0.25">
      <c r="A33" s="12"/>
      <c r="B33" s="29"/>
      <c r="C33" s="29"/>
      <c r="D33" s="29"/>
      <c r="E33" s="110"/>
      <c r="F33" s="110"/>
      <c r="G33" s="110"/>
      <c r="H33" s="110"/>
      <c r="I33" s="29"/>
      <c r="J33" s="14"/>
    </row>
    <row r="34" spans="1:10" x14ac:dyDescent="0.25">
      <c r="A34" s="164" t="s">
        <v>25</v>
      </c>
      <c r="B34" s="122"/>
      <c r="C34" s="122"/>
      <c r="D34" s="122"/>
      <c r="E34" s="122" t="s">
        <v>26</v>
      </c>
      <c r="F34" s="122"/>
      <c r="G34" s="122"/>
      <c r="H34" s="122"/>
      <c r="I34" s="122"/>
      <c r="J34" s="17" t="s">
        <v>27</v>
      </c>
    </row>
    <row r="35" spans="1:10" ht="13.8" x14ac:dyDescent="0.25">
      <c r="A35" s="12"/>
      <c r="B35" s="29"/>
      <c r="C35" s="29"/>
      <c r="D35" s="29"/>
      <c r="E35" s="110"/>
      <c r="F35" s="110"/>
      <c r="G35" s="110"/>
      <c r="H35" s="110"/>
      <c r="I35" s="29"/>
      <c r="J35" s="40"/>
    </row>
    <row r="36" spans="1:10" x14ac:dyDescent="0.25">
      <c r="A36" s="167" t="s">
        <v>454</v>
      </c>
      <c r="B36" s="168"/>
      <c r="C36" s="168"/>
      <c r="D36" s="168"/>
      <c r="E36" s="167" t="s">
        <v>455</v>
      </c>
      <c r="F36" s="168"/>
      <c r="G36" s="168"/>
      <c r="H36" s="168"/>
      <c r="I36" s="170"/>
      <c r="J36" s="30">
        <v>1449613</v>
      </c>
    </row>
    <row r="37" spans="1:10" ht="13.8" x14ac:dyDescent="0.25">
      <c r="A37" s="12"/>
      <c r="B37" s="29"/>
      <c r="C37" s="44"/>
      <c r="D37" s="172"/>
      <c r="E37" s="172"/>
      <c r="F37" s="172"/>
      <c r="G37" s="172"/>
      <c r="H37" s="172"/>
      <c r="I37" s="172"/>
      <c r="J37" s="14"/>
    </row>
    <row r="38" spans="1:10" x14ac:dyDescent="0.25">
      <c r="A38" s="167" t="s">
        <v>456</v>
      </c>
      <c r="B38" s="168"/>
      <c r="C38" s="168"/>
      <c r="D38" s="170"/>
      <c r="E38" s="167" t="s">
        <v>457</v>
      </c>
      <c r="F38" s="168"/>
      <c r="G38" s="168"/>
      <c r="H38" s="168"/>
      <c r="I38" s="170"/>
      <c r="J38" s="25" t="s">
        <v>458</v>
      </c>
    </row>
    <row r="39" spans="1:10" ht="13.8" x14ac:dyDescent="0.25">
      <c r="A39" s="12"/>
      <c r="B39" s="29"/>
      <c r="C39" s="44"/>
      <c r="D39" s="43"/>
      <c r="E39" s="172"/>
      <c r="F39" s="172"/>
      <c r="G39" s="172"/>
      <c r="H39" s="172"/>
      <c r="I39" s="32"/>
      <c r="J39" s="14"/>
    </row>
    <row r="40" spans="1:10" x14ac:dyDescent="0.25">
      <c r="A40" s="167" t="s">
        <v>459</v>
      </c>
      <c r="B40" s="168"/>
      <c r="C40" s="168"/>
      <c r="D40" s="170"/>
      <c r="E40" s="167" t="s">
        <v>460</v>
      </c>
      <c r="F40" s="168"/>
      <c r="G40" s="168"/>
      <c r="H40" s="168"/>
      <c r="I40" s="170"/>
      <c r="J40" s="25">
        <v>80921748</v>
      </c>
    </row>
    <row r="41" spans="1:10" ht="13.8" x14ac:dyDescent="0.25">
      <c r="A41" s="12"/>
      <c r="B41" s="29"/>
      <c r="C41" s="44"/>
      <c r="D41" s="43"/>
      <c r="E41" s="43"/>
      <c r="F41" s="43"/>
      <c r="G41" s="43"/>
      <c r="H41" s="43"/>
      <c r="I41" s="32"/>
      <c r="J41" s="14"/>
    </row>
    <row r="42" spans="1:10" x14ac:dyDescent="0.25">
      <c r="A42" s="167"/>
      <c r="B42" s="168"/>
      <c r="C42" s="168"/>
      <c r="D42" s="170"/>
      <c r="E42" s="167"/>
      <c r="F42" s="168"/>
      <c r="G42" s="168"/>
      <c r="H42" s="168"/>
      <c r="I42" s="170"/>
      <c r="J42" s="25"/>
    </row>
    <row r="43" spans="1:10" ht="13.8" x14ac:dyDescent="0.25">
      <c r="A43" s="18"/>
      <c r="B43" s="44"/>
      <c r="C43" s="171"/>
      <c r="D43" s="171"/>
      <c r="E43" s="110"/>
      <c r="F43" s="110"/>
      <c r="G43" s="171"/>
      <c r="H43" s="171"/>
      <c r="I43" s="171"/>
      <c r="J43" s="14"/>
    </row>
    <row r="44" spans="1:10" x14ac:dyDescent="0.25">
      <c r="A44" s="167"/>
      <c r="B44" s="168"/>
      <c r="C44" s="168"/>
      <c r="D44" s="170"/>
      <c r="E44" s="167"/>
      <c r="F44" s="168"/>
      <c r="G44" s="168"/>
      <c r="H44" s="168"/>
      <c r="I44" s="170"/>
      <c r="J44" s="25"/>
    </row>
    <row r="45" spans="1:10" ht="13.8" x14ac:dyDescent="0.25">
      <c r="A45" s="18"/>
      <c r="B45" s="44"/>
      <c r="C45" s="44"/>
      <c r="D45" s="29"/>
      <c r="E45" s="169"/>
      <c r="F45" s="169"/>
      <c r="G45" s="171"/>
      <c r="H45" s="171"/>
      <c r="I45" s="29"/>
      <c r="J45" s="14"/>
    </row>
    <row r="46" spans="1:10" x14ac:dyDescent="0.25">
      <c r="A46" s="167"/>
      <c r="B46" s="168"/>
      <c r="C46" s="168"/>
      <c r="D46" s="170"/>
      <c r="E46" s="167"/>
      <c r="F46" s="168"/>
      <c r="G46" s="168"/>
      <c r="H46" s="168"/>
      <c r="I46" s="170"/>
      <c r="J46" s="25"/>
    </row>
    <row r="47" spans="1:10" ht="13.8" x14ac:dyDescent="0.25">
      <c r="A47" s="18"/>
      <c r="B47" s="44"/>
      <c r="C47" s="44"/>
      <c r="D47" s="29"/>
      <c r="E47" s="110"/>
      <c r="F47" s="110"/>
      <c r="G47" s="171"/>
      <c r="H47" s="171"/>
      <c r="I47" s="29"/>
      <c r="J47" s="57" t="s">
        <v>28</v>
      </c>
    </row>
    <row r="48" spans="1:10" ht="13.8" x14ac:dyDescent="0.25">
      <c r="A48" s="18"/>
      <c r="B48" s="44"/>
      <c r="C48" s="44"/>
      <c r="D48" s="29"/>
      <c r="E48" s="110"/>
      <c r="F48" s="110"/>
      <c r="G48" s="171"/>
      <c r="H48" s="171"/>
      <c r="I48" s="29"/>
      <c r="J48" s="57" t="s">
        <v>29</v>
      </c>
    </row>
    <row r="49" spans="1:10" ht="14.4" customHeight="1" x14ac:dyDescent="0.25">
      <c r="A49" s="111" t="s">
        <v>30</v>
      </c>
      <c r="B49" s="112"/>
      <c r="C49" s="147" t="s">
        <v>29</v>
      </c>
      <c r="D49" s="148"/>
      <c r="E49" s="173" t="s">
        <v>31</v>
      </c>
      <c r="F49" s="174"/>
      <c r="G49" s="156"/>
      <c r="H49" s="157"/>
      <c r="I49" s="157"/>
      <c r="J49" s="158"/>
    </row>
    <row r="50" spans="1:10" ht="13.8" x14ac:dyDescent="0.25">
      <c r="A50" s="18"/>
      <c r="B50" s="44"/>
      <c r="C50" s="171"/>
      <c r="D50" s="171"/>
      <c r="E50" s="110"/>
      <c r="F50" s="110"/>
      <c r="G50" s="116" t="s">
        <v>32</v>
      </c>
      <c r="H50" s="116"/>
      <c r="I50" s="116"/>
      <c r="J50" s="19"/>
    </row>
    <row r="51" spans="1:10" ht="13.95" customHeight="1" x14ac:dyDescent="0.25">
      <c r="A51" s="111" t="s">
        <v>33</v>
      </c>
      <c r="B51" s="112"/>
      <c r="C51" s="156" t="s">
        <v>461</v>
      </c>
      <c r="D51" s="157"/>
      <c r="E51" s="157"/>
      <c r="F51" s="157"/>
      <c r="G51" s="157"/>
      <c r="H51" s="157"/>
      <c r="I51" s="157"/>
      <c r="J51" s="158"/>
    </row>
    <row r="52" spans="1:10" ht="13.8" x14ac:dyDescent="0.25">
      <c r="A52" s="12"/>
      <c r="B52" s="29"/>
      <c r="C52" s="118" t="s">
        <v>34</v>
      </c>
      <c r="D52" s="118"/>
      <c r="E52" s="118"/>
      <c r="F52" s="118"/>
      <c r="G52" s="118"/>
      <c r="H52" s="118"/>
      <c r="I52" s="118"/>
      <c r="J52" s="14"/>
    </row>
    <row r="53" spans="1:10" ht="13.8" x14ac:dyDescent="0.25">
      <c r="A53" s="111" t="s">
        <v>35</v>
      </c>
      <c r="B53" s="112"/>
      <c r="C53" s="119" t="s">
        <v>462</v>
      </c>
      <c r="D53" s="120"/>
      <c r="E53" s="121"/>
      <c r="F53" s="110"/>
      <c r="G53" s="110"/>
      <c r="H53" s="122"/>
      <c r="I53" s="122"/>
      <c r="J53" s="123"/>
    </row>
    <row r="54" spans="1:10" ht="13.8" x14ac:dyDescent="0.25">
      <c r="A54" s="12"/>
      <c r="B54" s="29"/>
      <c r="C54" s="44"/>
      <c r="D54" s="29"/>
      <c r="E54" s="110"/>
      <c r="F54" s="110"/>
      <c r="G54" s="110"/>
      <c r="H54" s="110"/>
      <c r="I54" s="29"/>
      <c r="J54" s="14"/>
    </row>
    <row r="55" spans="1:10" ht="14.4" customHeight="1" x14ac:dyDescent="0.25">
      <c r="A55" s="111" t="s">
        <v>14</v>
      </c>
      <c r="B55" s="112"/>
      <c r="C55" s="124" t="s">
        <v>463</v>
      </c>
      <c r="D55" s="114"/>
      <c r="E55" s="114"/>
      <c r="F55" s="114"/>
      <c r="G55" s="114"/>
      <c r="H55" s="114"/>
      <c r="I55" s="114"/>
      <c r="J55" s="115"/>
    </row>
    <row r="56" spans="1:10" ht="13.8" x14ac:dyDescent="0.25">
      <c r="A56" s="12"/>
      <c r="B56" s="29"/>
      <c r="C56" s="29"/>
      <c r="D56" s="29"/>
      <c r="E56" s="110"/>
      <c r="F56" s="110"/>
      <c r="G56" s="110"/>
      <c r="H56" s="110"/>
      <c r="I56" s="29"/>
      <c r="J56" s="14"/>
    </row>
    <row r="57" spans="1:10" ht="13.8" x14ac:dyDescent="0.25">
      <c r="A57" s="111" t="s">
        <v>36</v>
      </c>
      <c r="B57" s="112"/>
      <c r="C57" s="113" t="s">
        <v>464</v>
      </c>
      <c r="D57" s="114"/>
      <c r="E57" s="114"/>
      <c r="F57" s="114"/>
      <c r="G57" s="114"/>
      <c r="H57" s="114"/>
      <c r="I57" s="114"/>
      <c r="J57" s="115"/>
    </row>
    <row r="58" spans="1:10" ht="14.4" customHeight="1" x14ac:dyDescent="0.25">
      <c r="A58" s="12"/>
      <c r="B58" s="29"/>
      <c r="C58" s="116" t="s">
        <v>37</v>
      </c>
      <c r="D58" s="116"/>
      <c r="E58" s="116"/>
      <c r="F58" s="116"/>
      <c r="G58" s="29"/>
      <c r="H58" s="29"/>
      <c r="I58" s="29"/>
      <c r="J58" s="14"/>
    </row>
    <row r="59" spans="1:10" ht="13.8" x14ac:dyDescent="0.25">
      <c r="A59" s="111" t="s">
        <v>38</v>
      </c>
      <c r="B59" s="112"/>
      <c r="C59" s="113" t="s">
        <v>465</v>
      </c>
      <c r="D59" s="114"/>
      <c r="E59" s="114"/>
      <c r="F59" s="114"/>
      <c r="G59" s="114"/>
      <c r="H59" s="114"/>
      <c r="I59" s="114"/>
      <c r="J59" s="115"/>
    </row>
    <row r="60" spans="1:10" ht="14.4" customHeight="1" x14ac:dyDescent="0.25">
      <c r="A60" s="20"/>
      <c r="B60" s="21"/>
      <c r="C60" s="117" t="s">
        <v>39</v>
      </c>
      <c r="D60" s="117"/>
      <c r="E60" s="117"/>
      <c r="F60" s="117"/>
      <c r="G60" s="117"/>
      <c r="H60" s="21"/>
      <c r="I60" s="21"/>
      <c r="J60" s="22"/>
    </row>
    <row r="67" ht="27" customHeight="1" x14ac:dyDescent="0.25"/>
    <row r="71" ht="38.4" customHeight="1" x14ac:dyDescent="0.25"/>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55" r:id="rId1" xr:uid="{CC082995-C215-4DAF-9FF2-A1B305F46186}"/>
    <hyperlink ref="C24" r:id="rId2" xr:uid="{AF05A65B-C619-4293-BE69-05C0AEB61FD6}"/>
    <hyperlink ref="C26" r:id="rId3" xr:uid="{DCD5EB43-72CB-40AF-9A64-E59668B6774C}"/>
  </hyperlinks>
  <pageMargins left="0.7" right="0.7" top="0.75" bottom="0.75" header="0.3" footer="0.3"/>
  <pageSetup paperSize="9" scale="8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J132" sqref="J132"/>
    </sheetView>
  </sheetViews>
  <sheetFormatPr defaultColWidth="8.88671875" defaultRowHeight="13.2" x14ac:dyDescent="0.25"/>
  <cols>
    <col min="8" max="9" width="15.6640625" style="24" customWidth="1"/>
    <col min="10" max="10" width="10.33203125" bestFit="1" customWidth="1"/>
  </cols>
  <sheetData>
    <row r="1" spans="1:9" x14ac:dyDescent="0.25">
      <c r="A1" s="183" t="s">
        <v>40</v>
      </c>
      <c r="B1" s="184"/>
      <c r="C1" s="184"/>
      <c r="D1" s="184"/>
      <c r="E1" s="184"/>
      <c r="F1" s="184"/>
      <c r="G1" s="184"/>
      <c r="H1" s="184"/>
      <c r="I1" s="184"/>
    </row>
    <row r="2" spans="1:9" x14ac:dyDescent="0.25">
      <c r="A2" s="185" t="s">
        <v>533</v>
      </c>
      <c r="B2" s="186"/>
      <c r="C2" s="186"/>
      <c r="D2" s="186"/>
      <c r="E2" s="186"/>
      <c r="F2" s="186"/>
      <c r="G2" s="186"/>
      <c r="H2" s="186"/>
      <c r="I2" s="186"/>
    </row>
    <row r="3" spans="1:9" x14ac:dyDescent="0.25">
      <c r="A3" s="187" t="s">
        <v>41</v>
      </c>
      <c r="B3" s="187"/>
      <c r="C3" s="187"/>
      <c r="D3" s="187"/>
      <c r="E3" s="187"/>
      <c r="F3" s="187"/>
      <c r="G3" s="187"/>
      <c r="H3" s="187"/>
      <c r="I3" s="187"/>
    </row>
    <row r="4" spans="1:9" x14ac:dyDescent="0.25">
      <c r="A4" s="188" t="s">
        <v>468</v>
      </c>
      <c r="B4" s="189"/>
      <c r="C4" s="189"/>
      <c r="D4" s="189"/>
      <c r="E4" s="189"/>
      <c r="F4" s="189"/>
      <c r="G4" s="189"/>
      <c r="H4" s="189"/>
      <c r="I4" s="190"/>
    </row>
    <row r="5" spans="1:9" ht="30.6" x14ac:dyDescent="0.25">
      <c r="A5" s="193" t="s">
        <v>42</v>
      </c>
      <c r="B5" s="194"/>
      <c r="C5" s="194"/>
      <c r="D5" s="194"/>
      <c r="E5" s="194"/>
      <c r="F5" s="194"/>
      <c r="G5" s="67" t="s">
        <v>43</v>
      </c>
      <c r="H5" s="68" t="s">
        <v>44</v>
      </c>
      <c r="I5" s="68" t="s">
        <v>45</v>
      </c>
    </row>
    <row r="6" spans="1:9" x14ac:dyDescent="0.25">
      <c r="A6" s="191">
        <v>1</v>
      </c>
      <c r="B6" s="192"/>
      <c r="C6" s="192"/>
      <c r="D6" s="192"/>
      <c r="E6" s="192"/>
      <c r="F6" s="192"/>
      <c r="G6" s="69">
        <v>2</v>
      </c>
      <c r="H6" s="68">
        <v>3</v>
      </c>
      <c r="I6" s="68">
        <v>4</v>
      </c>
    </row>
    <row r="7" spans="1:9" x14ac:dyDescent="0.25">
      <c r="A7" s="195"/>
      <c r="B7" s="195"/>
      <c r="C7" s="195"/>
      <c r="D7" s="195"/>
      <c r="E7" s="195"/>
      <c r="F7" s="195"/>
      <c r="G7" s="195"/>
      <c r="H7" s="195"/>
      <c r="I7" s="196"/>
    </row>
    <row r="8" spans="1:9" ht="12.75" customHeight="1" x14ac:dyDescent="0.25">
      <c r="A8" s="176" t="s">
        <v>46</v>
      </c>
      <c r="B8" s="176"/>
      <c r="C8" s="176"/>
      <c r="D8" s="176"/>
      <c r="E8" s="176"/>
      <c r="F8" s="176"/>
      <c r="G8" s="60">
        <v>1</v>
      </c>
      <c r="H8" s="70">
        <v>0</v>
      </c>
      <c r="I8" s="70">
        <v>0</v>
      </c>
    </row>
    <row r="9" spans="1:9" ht="12.75" customHeight="1" x14ac:dyDescent="0.25">
      <c r="A9" s="177" t="s">
        <v>47</v>
      </c>
      <c r="B9" s="177"/>
      <c r="C9" s="177"/>
      <c r="D9" s="177"/>
      <c r="E9" s="177"/>
      <c r="F9" s="177"/>
      <c r="G9" s="61">
        <v>2</v>
      </c>
      <c r="H9" s="71">
        <f>H10+H17+H27+H38+H43</f>
        <v>33838584.75</v>
      </c>
      <c r="I9" s="71">
        <f>I10+I17+I27+I38+I43</f>
        <v>32159981.690000005</v>
      </c>
    </row>
    <row r="10" spans="1:9" ht="12.75" customHeight="1" x14ac:dyDescent="0.25">
      <c r="A10" s="180" t="s">
        <v>48</v>
      </c>
      <c r="B10" s="180"/>
      <c r="C10" s="180"/>
      <c r="D10" s="180"/>
      <c r="E10" s="180"/>
      <c r="F10" s="180"/>
      <c r="G10" s="61">
        <v>3</v>
      </c>
      <c r="H10" s="71">
        <f>H11+H12+H13+H14+H15+H16</f>
        <v>1145836.82</v>
      </c>
      <c r="I10" s="71">
        <f>I11+I12+I13+I14+I15+I16</f>
        <v>2123226.5099999998</v>
      </c>
    </row>
    <row r="11" spans="1:9" ht="12.75" customHeight="1" x14ac:dyDescent="0.25">
      <c r="A11" s="175" t="s">
        <v>49</v>
      </c>
      <c r="B11" s="175"/>
      <c r="C11" s="175"/>
      <c r="D11" s="175"/>
      <c r="E11" s="175"/>
      <c r="F11" s="175"/>
      <c r="G11" s="60">
        <v>4</v>
      </c>
      <c r="H11" s="70">
        <v>0</v>
      </c>
      <c r="I11" s="70">
        <v>0</v>
      </c>
    </row>
    <row r="12" spans="1:9" ht="23.4" customHeight="1" x14ac:dyDescent="0.25">
      <c r="A12" s="175" t="s">
        <v>50</v>
      </c>
      <c r="B12" s="175"/>
      <c r="C12" s="175"/>
      <c r="D12" s="175"/>
      <c r="E12" s="175"/>
      <c r="F12" s="175"/>
      <c r="G12" s="60">
        <v>5</v>
      </c>
      <c r="H12" s="70">
        <v>330556.03000000003</v>
      </c>
      <c r="I12" s="70">
        <v>62320.53</v>
      </c>
    </row>
    <row r="13" spans="1:9" ht="12.75" customHeight="1" x14ac:dyDescent="0.25">
      <c r="A13" s="175" t="s">
        <v>51</v>
      </c>
      <c r="B13" s="175"/>
      <c r="C13" s="175"/>
      <c r="D13" s="175"/>
      <c r="E13" s="175"/>
      <c r="F13" s="175"/>
      <c r="G13" s="60">
        <v>6</v>
      </c>
      <c r="H13" s="70">
        <v>0</v>
      </c>
      <c r="I13" s="70">
        <v>0</v>
      </c>
    </row>
    <row r="14" spans="1:9" ht="12.75" customHeight="1" x14ac:dyDescent="0.25">
      <c r="A14" s="175" t="s">
        <v>52</v>
      </c>
      <c r="B14" s="175"/>
      <c r="C14" s="175"/>
      <c r="D14" s="175"/>
      <c r="E14" s="175"/>
      <c r="F14" s="175"/>
      <c r="G14" s="60">
        <v>7</v>
      </c>
      <c r="H14" s="70">
        <v>0</v>
      </c>
      <c r="I14" s="70">
        <v>0</v>
      </c>
    </row>
    <row r="15" spans="1:9" ht="12.75" customHeight="1" x14ac:dyDescent="0.25">
      <c r="A15" s="175" t="s">
        <v>53</v>
      </c>
      <c r="B15" s="175"/>
      <c r="C15" s="175"/>
      <c r="D15" s="175"/>
      <c r="E15" s="175"/>
      <c r="F15" s="175"/>
      <c r="G15" s="60">
        <v>8</v>
      </c>
      <c r="H15" s="70">
        <v>815280.79</v>
      </c>
      <c r="I15" s="70">
        <v>2060905.98</v>
      </c>
    </row>
    <row r="16" spans="1:9" ht="12.75" customHeight="1" x14ac:dyDescent="0.25">
      <c r="A16" s="175" t="s">
        <v>54</v>
      </c>
      <c r="B16" s="175"/>
      <c r="C16" s="175"/>
      <c r="D16" s="175"/>
      <c r="E16" s="175"/>
      <c r="F16" s="175"/>
      <c r="G16" s="60">
        <v>9</v>
      </c>
      <c r="H16" s="70">
        <v>0</v>
      </c>
      <c r="I16" s="70">
        <v>0</v>
      </c>
    </row>
    <row r="17" spans="1:9" ht="12.75" customHeight="1" x14ac:dyDescent="0.25">
      <c r="A17" s="180" t="s">
        <v>55</v>
      </c>
      <c r="B17" s="180"/>
      <c r="C17" s="180"/>
      <c r="D17" s="180"/>
      <c r="E17" s="180"/>
      <c r="F17" s="180"/>
      <c r="G17" s="61">
        <v>10</v>
      </c>
      <c r="H17" s="71">
        <f>H18+H19+H20+H21+H22+H23+H24+H25+H26</f>
        <v>28864622.190000001</v>
      </c>
      <c r="I17" s="71">
        <f>I18+I19+I20+I21+I22+I23+I24+I25+I26</f>
        <v>26748748.949999999</v>
      </c>
    </row>
    <row r="18" spans="1:9" ht="12.75" customHeight="1" x14ac:dyDescent="0.25">
      <c r="A18" s="175" t="s">
        <v>56</v>
      </c>
      <c r="B18" s="175"/>
      <c r="C18" s="175"/>
      <c r="D18" s="175"/>
      <c r="E18" s="175"/>
      <c r="F18" s="175"/>
      <c r="G18" s="60">
        <v>11</v>
      </c>
      <c r="H18" s="70">
        <v>2071185.09</v>
      </c>
      <c r="I18" s="70">
        <v>2071185.09</v>
      </c>
    </row>
    <row r="19" spans="1:9" ht="12.75" customHeight="1" x14ac:dyDescent="0.25">
      <c r="A19" s="175" t="s">
        <v>57</v>
      </c>
      <c r="B19" s="175"/>
      <c r="C19" s="175"/>
      <c r="D19" s="175"/>
      <c r="E19" s="175"/>
      <c r="F19" s="175"/>
      <c r="G19" s="60">
        <v>12</v>
      </c>
      <c r="H19" s="70">
        <v>18344035.68</v>
      </c>
      <c r="I19" s="70">
        <v>16540325.039999999</v>
      </c>
    </row>
    <row r="20" spans="1:9" ht="12.75" customHeight="1" x14ac:dyDescent="0.25">
      <c r="A20" s="175" t="s">
        <v>58</v>
      </c>
      <c r="B20" s="175"/>
      <c r="C20" s="175"/>
      <c r="D20" s="175"/>
      <c r="E20" s="175"/>
      <c r="F20" s="175"/>
      <c r="G20" s="60">
        <v>13</v>
      </c>
      <c r="H20" s="70">
        <v>4606603.5</v>
      </c>
      <c r="I20" s="70">
        <v>4711511.82</v>
      </c>
    </row>
    <row r="21" spans="1:9" ht="12.75" customHeight="1" x14ac:dyDescent="0.25">
      <c r="A21" s="175" t="s">
        <v>59</v>
      </c>
      <c r="B21" s="175"/>
      <c r="C21" s="175"/>
      <c r="D21" s="175"/>
      <c r="E21" s="175"/>
      <c r="F21" s="175"/>
      <c r="G21" s="60">
        <v>14</v>
      </c>
      <c r="H21" s="70">
        <v>2433460.77</v>
      </c>
      <c r="I21" s="70">
        <v>2520028.33</v>
      </c>
    </row>
    <row r="22" spans="1:9" ht="12.75" customHeight="1" x14ac:dyDescent="0.25">
      <c r="A22" s="175" t="s">
        <v>60</v>
      </c>
      <c r="B22" s="175"/>
      <c r="C22" s="175"/>
      <c r="D22" s="175"/>
      <c r="E22" s="175"/>
      <c r="F22" s="175"/>
      <c r="G22" s="60">
        <v>15</v>
      </c>
      <c r="H22" s="70">
        <v>0</v>
      </c>
      <c r="I22" s="70">
        <v>0</v>
      </c>
    </row>
    <row r="23" spans="1:9" ht="12.75" customHeight="1" x14ac:dyDescent="0.25">
      <c r="A23" s="175" t="s">
        <v>61</v>
      </c>
      <c r="B23" s="175"/>
      <c r="C23" s="175"/>
      <c r="D23" s="175"/>
      <c r="E23" s="175"/>
      <c r="F23" s="175"/>
      <c r="G23" s="60">
        <v>16</v>
      </c>
      <c r="H23" s="70">
        <v>0</v>
      </c>
      <c r="I23" s="70">
        <v>0</v>
      </c>
    </row>
    <row r="24" spans="1:9" ht="12.75" customHeight="1" x14ac:dyDescent="0.25">
      <c r="A24" s="175" t="s">
        <v>62</v>
      </c>
      <c r="B24" s="175"/>
      <c r="C24" s="175"/>
      <c r="D24" s="175"/>
      <c r="E24" s="175"/>
      <c r="F24" s="175"/>
      <c r="G24" s="60">
        <v>17</v>
      </c>
      <c r="H24" s="70">
        <v>1398861.92</v>
      </c>
      <c r="I24" s="70">
        <v>895619.34</v>
      </c>
    </row>
    <row r="25" spans="1:9" ht="12.75" customHeight="1" x14ac:dyDescent="0.25">
      <c r="A25" s="175" t="s">
        <v>63</v>
      </c>
      <c r="B25" s="175"/>
      <c r="C25" s="175"/>
      <c r="D25" s="175"/>
      <c r="E25" s="175"/>
      <c r="F25" s="175"/>
      <c r="G25" s="60">
        <v>18</v>
      </c>
      <c r="H25" s="70">
        <v>10475.23</v>
      </c>
      <c r="I25" s="70">
        <v>10079.33</v>
      </c>
    </row>
    <row r="26" spans="1:9" ht="12.75" customHeight="1" x14ac:dyDescent="0.25">
      <c r="A26" s="175" t="s">
        <v>64</v>
      </c>
      <c r="B26" s="175"/>
      <c r="C26" s="175"/>
      <c r="D26" s="175"/>
      <c r="E26" s="175"/>
      <c r="F26" s="175"/>
      <c r="G26" s="60">
        <v>19</v>
      </c>
      <c r="H26" s="70">
        <v>0</v>
      </c>
      <c r="I26" s="70">
        <v>0</v>
      </c>
    </row>
    <row r="27" spans="1:9" ht="12.75" customHeight="1" x14ac:dyDescent="0.25">
      <c r="A27" s="180" t="s">
        <v>65</v>
      </c>
      <c r="B27" s="180"/>
      <c r="C27" s="180"/>
      <c r="D27" s="180"/>
      <c r="E27" s="180"/>
      <c r="F27" s="180"/>
      <c r="G27" s="61">
        <v>20</v>
      </c>
      <c r="H27" s="71">
        <f>SUM(H28:H37)</f>
        <v>856686.60000000009</v>
      </c>
      <c r="I27" s="71">
        <f>SUM(I28:I37)</f>
        <v>86281.01</v>
      </c>
    </row>
    <row r="28" spans="1:9" ht="12.75" customHeight="1" x14ac:dyDescent="0.25">
      <c r="A28" s="175" t="s">
        <v>66</v>
      </c>
      <c r="B28" s="175"/>
      <c r="C28" s="175"/>
      <c r="D28" s="175"/>
      <c r="E28" s="175"/>
      <c r="F28" s="175"/>
      <c r="G28" s="60">
        <v>21</v>
      </c>
      <c r="H28" s="70">
        <v>4340.79</v>
      </c>
      <c r="I28" s="70">
        <v>4340.79</v>
      </c>
    </row>
    <row r="29" spans="1:9" ht="12.75" customHeight="1" x14ac:dyDescent="0.25">
      <c r="A29" s="175" t="s">
        <v>67</v>
      </c>
      <c r="B29" s="175"/>
      <c r="C29" s="175"/>
      <c r="D29" s="175"/>
      <c r="E29" s="175"/>
      <c r="F29" s="175"/>
      <c r="G29" s="60">
        <v>22</v>
      </c>
      <c r="H29" s="70">
        <v>0</v>
      </c>
      <c r="I29" s="70">
        <v>0</v>
      </c>
    </row>
    <row r="30" spans="1:9" ht="12.75" customHeight="1" x14ac:dyDescent="0.25">
      <c r="A30" s="175" t="s">
        <v>68</v>
      </c>
      <c r="B30" s="175"/>
      <c r="C30" s="175"/>
      <c r="D30" s="175"/>
      <c r="E30" s="175"/>
      <c r="F30" s="175"/>
      <c r="G30" s="60">
        <v>23</v>
      </c>
      <c r="H30" s="70">
        <v>0</v>
      </c>
      <c r="I30" s="70">
        <v>0</v>
      </c>
    </row>
    <row r="31" spans="1:9" ht="24.6" customHeight="1" x14ac:dyDescent="0.25">
      <c r="A31" s="175" t="s">
        <v>69</v>
      </c>
      <c r="B31" s="175"/>
      <c r="C31" s="175"/>
      <c r="D31" s="175"/>
      <c r="E31" s="175"/>
      <c r="F31" s="175"/>
      <c r="G31" s="60">
        <v>24</v>
      </c>
      <c r="H31" s="70">
        <v>0</v>
      </c>
      <c r="I31" s="70">
        <v>0</v>
      </c>
    </row>
    <row r="32" spans="1:9" ht="24" customHeight="1" x14ac:dyDescent="0.25">
      <c r="A32" s="175" t="s">
        <v>70</v>
      </c>
      <c r="B32" s="175"/>
      <c r="C32" s="175"/>
      <c r="D32" s="175"/>
      <c r="E32" s="175"/>
      <c r="F32" s="175"/>
      <c r="G32" s="60">
        <v>25</v>
      </c>
      <c r="H32" s="70">
        <v>0</v>
      </c>
      <c r="I32" s="70">
        <v>0</v>
      </c>
    </row>
    <row r="33" spans="1:9" ht="26.4" customHeight="1" x14ac:dyDescent="0.25">
      <c r="A33" s="175" t="s">
        <v>71</v>
      </c>
      <c r="B33" s="175"/>
      <c r="C33" s="175"/>
      <c r="D33" s="175"/>
      <c r="E33" s="175"/>
      <c r="F33" s="175"/>
      <c r="G33" s="60">
        <v>26</v>
      </c>
      <c r="H33" s="70">
        <v>0</v>
      </c>
      <c r="I33" s="70">
        <v>0</v>
      </c>
    </row>
    <row r="34" spans="1:9" ht="12.75" customHeight="1" x14ac:dyDescent="0.25">
      <c r="A34" s="175" t="s">
        <v>72</v>
      </c>
      <c r="B34" s="175"/>
      <c r="C34" s="175"/>
      <c r="D34" s="175"/>
      <c r="E34" s="175"/>
      <c r="F34" s="175"/>
      <c r="G34" s="60">
        <v>27</v>
      </c>
      <c r="H34" s="70">
        <v>0</v>
      </c>
      <c r="I34" s="70">
        <v>0</v>
      </c>
    </row>
    <row r="35" spans="1:9" ht="12.75" customHeight="1" x14ac:dyDescent="0.25">
      <c r="A35" s="175" t="s">
        <v>73</v>
      </c>
      <c r="B35" s="175"/>
      <c r="C35" s="175"/>
      <c r="D35" s="175"/>
      <c r="E35" s="175"/>
      <c r="F35" s="175"/>
      <c r="G35" s="60">
        <v>28</v>
      </c>
      <c r="H35" s="70">
        <v>852345.81</v>
      </c>
      <c r="I35" s="70">
        <v>81940.22</v>
      </c>
    </row>
    <row r="36" spans="1:9" ht="12.75" customHeight="1" x14ac:dyDescent="0.25">
      <c r="A36" s="175" t="s">
        <v>74</v>
      </c>
      <c r="B36" s="175"/>
      <c r="C36" s="175"/>
      <c r="D36" s="175"/>
      <c r="E36" s="175"/>
      <c r="F36" s="175"/>
      <c r="G36" s="60">
        <v>29</v>
      </c>
      <c r="H36" s="70">
        <v>0</v>
      </c>
      <c r="I36" s="70">
        <v>0</v>
      </c>
    </row>
    <row r="37" spans="1:9" ht="12.75" customHeight="1" x14ac:dyDescent="0.25">
      <c r="A37" s="175" t="s">
        <v>75</v>
      </c>
      <c r="B37" s="175"/>
      <c r="C37" s="175"/>
      <c r="D37" s="175"/>
      <c r="E37" s="175"/>
      <c r="F37" s="175"/>
      <c r="G37" s="60">
        <v>30</v>
      </c>
      <c r="H37" s="70">
        <v>0</v>
      </c>
      <c r="I37" s="70">
        <v>0</v>
      </c>
    </row>
    <row r="38" spans="1:9" ht="12.75" customHeight="1" x14ac:dyDescent="0.25">
      <c r="A38" s="180" t="s">
        <v>76</v>
      </c>
      <c r="B38" s="180"/>
      <c r="C38" s="180"/>
      <c r="D38" s="180"/>
      <c r="E38" s="180"/>
      <c r="F38" s="180"/>
      <c r="G38" s="61">
        <v>31</v>
      </c>
      <c r="H38" s="71">
        <f>H39+H40+H41+H42</f>
        <v>415159.73</v>
      </c>
      <c r="I38" s="71">
        <f>I39+I40+I41+I42</f>
        <v>579947.53</v>
      </c>
    </row>
    <row r="39" spans="1:9" ht="12.75" customHeight="1" x14ac:dyDescent="0.25">
      <c r="A39" s="175" t="s">
        <v>77</v>
      </c>
      <c r="B39" s="175"/>
      <c r="C39" s="175"/>
      <c r="D39" s="175"/>
      <c r="E39" s="175"/>
      <c r="F39" s="175"/>
      <c r="G39" s="60">
        <v>32</v>
      </c>
      <c r="H39" s="70">
        <v>0</v>
      </c>
      <c r="I39" s="70">
        <v>0</v>
      </c>
    </row>
    <row r="40" spans="1:9" ht="12.75" customHeight="1" x14ac:dyDescent="0.25">
      <c r="A40" s="175" t="s">
        <v>78</v>
      </c>
      <c r="B40" s="175"/>
      <c r="C40" s="175"/>
      <c r="D40" s="175"/>
      <c r="E40" s="175"/>
      <c r="F40" s="175"/>
      <c r="G40" s="60">
        <v>33</v>
      </c>
      <c r="H40" s="70">
        <v>0</v>
      </c>
      <c r="I40" s="70">
        <v>0</v>
      </c>
    </row>
    <row r="41" spans="1:9" ht="12.75" customHeight="1" x14ac:dyDescent="0.25">
      <c r="A41" s="175" t="s">
        <v>79</v>
      </c>
      <c r="B41" s="175"/>
      <c r="C41" s="175"/>
      <c r="D41" s="175"/>
      <c r="E41" s="175"/>
      <c r="F41" s="175"/>
      <c r="G41" s="60">
        <v>34</v>
      </c>
      <c r="H41" s="70">
        <v>311925.31</v>
      </c>
      <c r="I41" s="70">
        <v>482000.77</v>
      </c>
    </row>
    <row r="42" spans="1:9" ht="12.75" customHeight="1" x14ac:dyDescent="0.25">
      <c r="A42" s="175" t="s">
        <v>80</v>
      </c>
      <c r="B42" s="175"/>
      <c r="C42" s="175"/>
      <c r="D42" s="175"/>
      <c r="E42" s="175"/>
      <c r="F42" s="175"/>
      <c r="G42" s="60">
        <v>35</v>
      </c>
      <c r="H42" s="70">
        <v>103234.42</v>
      </c>
      <c r="I42" s="70">
        <v>97946.76</v>
      </c>
    </row>
    <row r="43" spans="1:9" ht="12.75" customHeight="1" x14ac:dyDescent="0.25">
      <c r="A43" s="178" t="s">
        <v>81</v>
      </c>
      <c r="B43" s="178"/>
      <c r="C43" s="178"/>
      <c r="D43" s="178"/>
      <c r="E43" s="178"/>
      <c r="F43" s="178"/>
      <c r="G43" s="60">
        <v>36</v>
      </c>
      <c r="H43" s="70">
        <v>2556279.41</v>
      </c>
      <c r="I43" s="70">
        <v>2621777.69</v>
      </c>
    </row>
    <row r="44" spans="1:9" ht="12.75" customHeight="1" x14ac:dyDescent="0.25">
      <c r="A44" s="177" t="s">
        <v>82</v>
      </c>
      <c r="B44" s="177"/>
      <c r="C44" s="177"/>
      <c r="D44" s="177"/>
      <c r="E44" s="177"/>
      <c r="F44" s="177"/>
      <c r="G44" s="61">
        <v>37</v>
      </c>
      <c r="H44" s="71">
        <f>H45+H53+H60+H70</f>
        <v>129598513.67999999</v>
      </c>
      <c r="I44" s="71">
        <f>I45+I53+I60+I70</f>
        <v>123286261.57999998</v>
      </c>
    </row>
    <row r="45" spans="1:9" ht="12.75" customHeight="1" x14ac:dyDescent="0.25">
      <c r="A45" s="180" t="s">
        <v>83</v>
      </c>
      <c r="B45" s="180"/>
      <c r="C45" s="180"/>
      <c r="D45" s="180"/>
      <c r="E45" s="180"/>
      <c r="F45" s="180"/>
      <c r="G45" s="61">
        <v>38</v>
      </c>
      <c r="H45" s="71">
        <f>SUM(H46:H52)</f>
        <v>8580820.0399999991</v>
      </c>
      <c r="I45" s="71">
        <f>SUM(I46:I52)</f>
        <v>9908867.1799999997</v>
      </c>
    </row>
    <row r="46" spans="1:9" ht="12.75" customHeight="1" x14ac:dyDescent="0.25">
      <c r="A46" s="175" t="s">
        <v>84</v>
      </c>
      <c r="B46" s="175"/>
      <c r="C46" s="175"/>
      <c r="D46" s="175"/>
      <c r="E46" s="175"/>
      <c r="F46" s="175"/>
      <c r="G46" s="60">
        <v>39</v>
      </c>
      <c r="H46" s="70">
        <v>4620205.5599999996</v>
      </c>
      <c r="I46" s="70">
        <v>5463566.6900000004</v>
      </c>
    </row>
    <row r="47" spans="1:9" ht="12.75" customHeight="1" x14ac:dyDescent="0.25">
      <c r="A47" s="175" t="s">
        <v>85</v>
      </c>
      <c r="B47" s="175"/>
      <c r="C47" s="175"/>
      <c r="D47" s="175"/>
      <c r="E47" s="175"/>
      <c r="F47" s="175"/>
      <c r="G47" s="60">
        <v>40</v>
      </c>
      <c r="H47" s="70">
        <v>3960614.48</v>
      </c>
      <c r="I47" s="70">
        <v>4445300.49</v>
      </c>
    </row>
    <row r="48" spans="1:9" ht="12.75" customHeight="1" x14ac:dyDescent="0.25">
      <c r="A48" s="175" t="s">
        <v>86</v>
      </c>
      <c r="B48" s="175"/>
      <c r="C48" s="175"/>
      <c r="D48" s="175"/>
      <c r="E48" s="175"/>
      <c r="F48" s="175"/>
      <c r="G48" s="60">
        <v>41</v>
      </c>
      <c r="H48" s="70">
        <v>0</v>
      </c>
      <c r="I48" s="70">
        <v>0</v>
      </c>
    </row>
    <row r="49" spans="1:9" ht="12.75" customHeight="1" x14ac:dyDescent="0.25">
      <c r="A49" s="175" t="s">
        <v>87</v>
      </c>
      <c r="B49" s="175"/>
      <c r="C49" s="175"/>
      <c r="D49" s="175"/>
      <c r="E49" s="175"/>
      <c r="F49" s="175"/>
      <c r="G49" s="60">
        <v>42</v>
      </c>
      <c r="H49" s="70">
        <v>0</v>
      </c>
      <c r="I49" s="70">
        <v>0</v>
      </c>
    </row>
    <row r="50" spans="1:9" ht="12.75" customHeight="1" x14ac:dyDescent="0.25">
      <c r="A50" s="175" t="s">
        <v>88</v>
      </c>
      <c r="B50" s="175"/>
      <c r="C50" s="175"/>
      <c r="D50" s="175"/>
      <c r="E50" s="175"/>
      <c r="F50" s="175"/>
      <c r="G50" s="60">
        <v>43</v>
      </c>
      <c r="H50" s="70">
        <v>0</v>
      </c>
      <c r="I50" s="70">
        <v>0</v>
      </c>
    </row>
    <row r="51" spans="1:9" ht="12.75" customHeight="1" x14ac:dyDescent="0.25">
      <c r="A51" s="175" t="s">
        <v>89</v>
      </c>
      <c r="B51" s="175"/>
      <c r="C51" s="175"/>
      <c r="D51" s="175"/>
      <c r="E51" s="175"/>
      <c r="F51" s="175"/>
      <c r="G51" s="60">
        <v>44</v>
      </c>
      <c r="H51" s="70">
        <v>0</v>
      </c>
      <c r="I51" s="70">
        <v>0</v>
      </c>
    </row>
    <row r="52" spans="1:9" ht="12.75" customHeight="1" x14ac:dyDescent="0.25">
      <c r="A52" s="175" t="s">
        <v>90</v>
      </c>
      <c r="B52" s="175"/>
      <c r="C52" s="175"/>
      <c r="D52" s="175"/>
      <c r="E52" s="175"/>
      <c r="F52" s="175"/>
      <c r="G52" s="60">
        <v>45</v>
      </c>
      <c r="H52" s="70">
        <v>0</v>
      </c>
      <c r="I52" s="70">
        <v>0</v>
      </c>
    </row>
    <row r="53" spans="1:9" ht="12.75" customHeight="1" x14ac:dyDescent="0.25">
      <c r="A53" s="180" t="s">
        <v>91</v>
      </c>
      <c r="B53" s="180"/>
      <c r="C53" s="180"/>
      <c r="D53" s="180"/>
      <c r="E53" s="180"/>
      <c r="F53" s="180"/>
      <c r="G53" s="61">
        <v>46</v>
      </c>
      <c r="H53" s="71">
        <f>SUM(H54:H59)</f>
        <v>66618230.530000001</v>
      </c>
      <c r="I53" s="71">
        <f>SUM(I54:I59)</f>
        <v>68885388.920000002</v>
      </c>
    </row>
    <row r="54" spans="1:9" ht="12.75" customHeight="1" x14ac:dyDescent="0.25">
      <c r="A54" s="175" t="s">
        <v>92</v>
      </c>
      <c r="B54" s="175"/>
      <c r="C54" s="175"/>
      <c r="D54" s="175"/>
      <c r="E54" s="175"/>
      <c r="F54" s="175"/>
      <c r="G54" s="60">
        <v>47</v>
      </c>
      <c r="H54" s="70">
        <v>683980.75</v>
      </c>
      <c r="I54" s="70">
        <v>749641.17</v>
      </c>
    </row>
    <row r="55" spans="1:9" ht="12.75" customHeight="1" x14ac:dyDescent="0.25">
      <c r="A55" s="175" t="s">
        <v>93</v>
      </c>
      <c r="B55" s="175"/>
      <c r="C55" s="175"/>
      <c r="D55" s="175"/>
      <c r="E55" s="175"/>
      <c r="F55" s="175"/>
      <c r="G55" s="60">
        <v>48</v>
      </c>
      <c r="H55" s="70">
        <v>39350855.030000001</v>
      </c>
      <c r="I55" s="70">
        <v>44059254.93</v>
      </c>
    </row>
    <row r="56" spans="1:9" ht="12.75" customHeight="1" x14ac:dyDescent="0.25">
      <c r="A56" s="175" t="s">
        <v>94</v>
      </c>
      <c r="B56" s="175"/>
      <c r="C56" s="175"/>
      <c r="D56" s="175"/>
      <c r="E56" s="175"/>
      <c r="F56" s="175"/>
      <c r="G56" s="60">
        <v>49</v>
      </c>
      <c r="H56" s="70">
        <v>23606099.579999998</v>
      </c>
      <c r="I56" s="70">
        <v>23251450.59</v>
      </c>
    </row>
    <row r="57" spans="1:9" ht="12.75" customHeight="1" x14ac:dyDescent="0.25">
      <c r="A57" s="175" t="s">
        <v>95</v>
      </c>
      <c r="B57" s="175"/>
      <c r="C57" s="175"/>
      <c r="D57" s="175"/>
      <c r="E57" s="175"/>
      <c r="F57" s="175"/>
      <c r="G57" s="60">
        <v>50</v>
      </c>
      <c r="H57" s="70">
        <v>0</v>
      </c>
      <c r="I57" s="70">
        <v>0</v>
      </c>
    </row>
    <row r="58" spans="1:9" ht="12.75" customHeight="1" x14ac:dyDescent="0.25">
      <c r="A58" s="175" t="s">
        <v>96</v>
      </c>
      <c r="B58" s="175"/>
      <c r="C58" s="175"/>
      <c r="D58" s="175"/>
      <c r="E58" s="175"/>
      <c r="F58" s="175"/>
      <c r="G58" s="60">
        <v>51</v>
      </c>
      <c r="H58" s="70">
        <v>0</v>
      </c>
      <c r="I58" s="70">
        <v>343387.78</v>
      </c>
    </row>
    <row r="59" spans="1:9" ht="12.75" customHeight="1" x14ac:dyDescent="0.25">
      <c r="A59" s="175" t="s">
        <v>97</v>
      </c>
      <c r="B59" s="175"/>
      <c r="C59" s="175"/>
      <c r="D59" s="175"/>
      <c r="E59" s="175"/>
      <c r="F59" s="175"/>
      <c r="G59" s="60">
        <v>52</v>
      </c>
      <c r="H59" s="70">
        <v>2977295.17</v>
      </c>
      <c r="I59" s="70">
        <v>481654.45</v>
      </c>
    </row>
    <row r="60" spans="1:9" ht="12.75" customHeight="1" x14ac:dyDescent="0.25">
      <c r="A60" s="180" t="s">
        <v>98</v>
      </c>
      <c r="B60" s="180"/>
      <c r="C60" s="180"/>
      <c r="D60" s="180"/>
      <c r="E60" s="180"/>
      <c r="F60" s="180"/>
      <c r="G60" s="61">
        <v>53</v>
      </c>
      <c r="H60" s="71">
        <f>SUM(H61:H69)</f>
        <v>5083224</v>
      </c>
      <c r="I60" s="71">
        <f>SUM(I61:I69)</f>
        <v>5203223.7700000005</v>
      </c>
    </row>
    <row r="61" spans="1:9" ht="12.75" customHeight="1" x14ac:dyDescent="0.25">
      <c r="A61" s="175" t="s">
        <v>66</v>
      </c>
      <c r="B61" s="175"/>
      <c r="C61" s="175"/>
      <c r="D61" s="175"/>
      <c r="E61" s="175"/>
      <c r="F61" s="175"/>
      <c r="G61" s="60">
        <v>54</v>
      </c>
      <c r="H61" s="70">
        <v>0</v>
      </c>
      <c r="I61" s="70">
        <v>0</v>
      </c>
    </row>
    <row r="62" spans="1:9" ht="12.75" customHeight="1" x14ac:dyDescent="0.25">
      <c r="A62" s="175" t="s">
        <v>67</v>
      </c>
      <c r="B62" s="175"/>
      <c r="C62" s="175"/>
      <c r="D62" s="175"/>
      <c r="E62" s="175"/>
      <c r="F62" s="175"/>
      <c r="G62" s="60">
        <v>55</v>
      </c>
      <c r="H62" s="70">
        <v>0</v>
      </c>
      <c r="I62" s="70">
        <v>0</v>
      </c>
    </row>
    <row r="63" spans="1:9" ht="12.75" customHeight="1" x14ac:dyDescent="0.25">
      <c r="A63" s="175" t="s">
        <v>68</v>
      </c>
      <c r="B63" s="175"/>
      <c r="C63" s="175"/>
      <c r="D63" s="175"/>
      <c r="E63" s="175"/>
      <c r="F63" s="175"/>
      <c r="G63" s="60">
        <v>56</v>
      </c>
      <c r="H63" s="70">
        <v>0</v>
      </c>
      <c r="I63" s="70">
        <v>0</v>
      </c>
    </row>
    <row r="64" spans="1:9" ht="23.4" customHeight="1" x14ac:dyDescent="0.25">
      <c r="A64" s="175" t="s">
        <v>99</v>
      </c>
      <c r="B64" s="175"/>
      <c r="C64" s="175"/>
      <c r="D64" s="175"/>
      <c r="E64" s="175"/>
      <c r="F64" s="175"/>
      <c r="G64" s="60">
        <v>57</v>
      </c>
      <c r="H64" s="70">
        <v>0</v>
      </c>
      <c r="I64" s="70">
        <v>0</v>
      </c>
    </row>
    <row r="65" spans="1:9" ht="21" customHeight="1" x14ac:dyDescent="0.25">
      <c r="A65" s="175" t="s">
        <v>100</v>
      </c>
      <c r="B65" s="175"/>
      <c r="C65" s="175"/>
      <c r="D65" s="175"/>
      <c r="E65" s="175"/>
      <c r="F65" s="175"/>
      <c r="G65" s="60">
        <v>58</v>
      </c>
      <c r="H65" s="70">
        <v>0</v>
      </c>
      <c r="I65" s="70">
        <v>0</v>
      </c>
    </row>
    <row r="66" spans="1:9" ht="22.95" customHeight="1" x14ac:dyDescent="0.25">
      <c r="A66" s="175" t="s">
        <v>71</v>
      </c>
      <c r="B66" s="175"/>
      <c r="C66" s="175"/>
      <c r="D66" s="175"/>
      <c r="E66" s="175"/>
      <c r="F66" s="175"/>
      <c r="G66" s="60">
        <v>59</v>
      </c>
      <c r="H66" s="70">
        <v>0</v>
      </c>
      <c r="I66" s="70">
        <v>0</v>
      </c>
    </row>
    <row r="67" spans="1:9" ht="12.75" customHeight="1" x14ac:dyDescent="0.25">
      <c r="A67" s="175" t="s">
        <v>72</v>
      </c>
      <c r="B67" s="175"/>
      <c r="C67" s="175"/>
      <c r="D67" s="175"/>
      <c r="E67" s="175"/>
      <c r="F67" s="175"/>
      <c r="G67" s="60">
        <v>60</v>
      </c>
      <c r="H67" s="70">
        <v>4393065.4000000004</v>
      </c>
      <c r="I67" s="70">
        <v>4471107.53</v>
      </c>
    </row>
    <row r="68" spans="1:9" ht="12.75" customHeight="1" x14ac:dyDescent="0.25">
      <c r="A68" s="175" t="s">
        <v>73</v>
      </c>
      <c r="B68" s="175"/>
      <c r="C68" s="175"/>
      <c r="D68" s="175"/>
      <c r="E68" s="175"/>
      <c r="F68" s="175"/>
      <c r="G68" s="60">
        <v>61</v>
      </c>
      <c r="H68" s="70">
        <v>690158.6</v>
      </c>
      <c r="I68" s="70">
        <v>732116.24</v>
      </c>
    </row>
    <row r="69" spans="1:9" ht="12.75" customHeight="1" x14ac:dyDescent="0.25">
      <c r="A69" s="175" t="s">
        <v>101</v>
      </c>
      <c r="B69" s="175"/>
      <c r="C69" s="175"/>
      <c r="D69" s="175"/>
      <c r="E69" s="175"/>
      <c r="F69" s="175"/>
      <c r="G69" s="60">
        <v>62</v>
      </c>
      <c r="H69" s="70">
        <v>0</v>
      </c>
      <c r="I69" s="70">
        <v>0</v>
      </c>
    </row>
    <row r="70" spans="1:9" ht="12.75" customHeight="1" x14ac:dyDescent="0.25">
      <c r="A70" s="178" t="s">
        <v>102</v>
      </c>
      <c r="B70" s="178"/>
      <c r="C70" s="178"/>
      <c r="D70" s="178"/>
      <c r="E70" s="178"/>
      <c r="F70" s="178"/>
      <c r="G70" s="60">
        <v>63</v>
      </c>
      <c r="H70" s="70">
        <v>49316239.109999999</v>
      </c>
      <c r="I70" s="70">
        <v>39288781.710000001</v>
      </c>
    </row>
    <row r="71" spans="1:9" ht="12.75" customHeight="1" x14ac:dyDescent="0.25">
      <c r="A71" s="176" t="s">
        <v>103</v>
      </c>
      <c r="B71" s="176"/>
      <c r="C71" s="176"/>
      <c r="D71" s="176"/>
      <c r="E71" s="176"/>
      <c r="F71" s="176"/>
      <c r="G71" s="60">
        <v>64</v>
      </c>
      <c r="H71" s="70">
        <v>2539979.2400000002</v>
      </c>
      <c r="I71" s="70">
        <v>2237795.69</v>
      </c>
    </row>
    <row r="72" spans="1:9" ht="12.75" customHeight="1" x14ac:dyDescent="0.25">
      <c r="A72" s="177" t="s">
        <v>104</v>
      </c>
      <c r="B72" s="177"/>
      <c r="C72" s="177"/>
      <c r="D72" s="177"/>
      <c r="E72" s="177"/>
      <c r="F72" s="177"/>
      <c r="G72" s="61">
        <v>65</v>
      </c>
      <c r="H72" s="71">
        <f>H8+H9+H44+H71</f>
        <v>165977077.67000002</v>
      </c>
      <c r="I72" s="71">
        <f>I8+I9+I44+I71</f>
        <v>157684038.95999998</v>
      </c>
    </row>
    <row r="73" spans="1:9" ht="12.75" customHeight="1" x14ac:dyDescent="0.25">
      <c r="A73" s="176" t="s">
        <v>105</v>
      </c>
      <c r="B73" s="176"/>
      <c r="C73" s="176"/>
      <c r="D73" s="176"/>
      <c r="E73" s="176"/>
      <c r="F73" s="176"/>
      <c r="G73" s="60">
        <v>66</v>
      </c>
      <c r="H73" s="70">
        <v>0</v>
      </c>
      <c r="I73" s="70">
        <v>0</v>
      </c>
    </row>
    <row r="74" spans="1:9" x14ac:dyDescent="0.25">
      <c r="A74" s="181" t="s">
        <v>106</v>
      </c>
      <c r="B74" s="182"/>
      <c r="C74" s="182"/>
      <c r="D74" s="182"/>
      <c r="E74" s="182"/>
      <c r="F74" s="182"/>
      <c r="G74" s="182"/>
      <c r="H74" s="182"/>
      <c r="I74" s="182"/>
    </row>
    <row r="75" spans="1:9" ht="12.75" customHeight="1" x14ac:dyDescent="0.25">
      <c r="A75" s="177" t="s">
        <v>107</v>
      </c>
      <c r="B75" s="177"/>
      <c r="C75" s="177"/>
      <c r="D75" s="177"/>
      <c r="E75" s="177"/>
      <c r="F75" s="177"/>
      <c r="G75" s="61">
        <v>67</v>
      </c>
      <c r="H75" s="71">
        <f>H76+H77+H78+H84+H85+H92+H95+H98</f>
        <v>62936129.699999996</v>
      </c>
      <c r="I75" s="71">
        <f>I76+I77+I78+I84+I85+I92+I95+I98</f>
        <v>64288077.189999998</v>
      </c>
    </row>
    <row r="76" spans="1:9" ht="12.75" customHeight="1" x14ac:dyDescent="0.25">
      <c r="A76" s="178" t="s">
        <v>108</v>
      </c>
      <c r="B76" s="178"/>
      <c r="C76" s="178"/>
      <c r="D76" s="178"/>
      <c r="E76" s="178"/>
      <c r="F76" s="178"/>
      <c r="G76" s="60">
        <v>68</v>
      </c>
      <c r="H76" s="72">
        <v>17674030</v>
      </c>
      <c r="I76" s="72">
        <v>17674030</v>
      </c>
    </row>
    <row r="77" spans="1:9" ht="12.75" customHeight="1" x14ac:dyDescent="0.25">
      <c r="A77" s="178" t="s">
        <v>109</v>
      </c>
      <c r="B77" s="178"/>
      <c r="C77" s="178"/>
      <c r="D77" s="178"/>
      <c r="E77" s="178"/>
      <c r="F77" s="178"/>
      <c r="G77" s="60">
        <v>69</v>
      </c>
      <c r="H77" s="72">
        <v>0</v>
      </c>
      <c r="I77" s="72">
        <v>0</v>
      </c>
    </row>
    <row r="78" spans="1:9" ht="12.75" customHeight="1" x14ac:dyDescent="0.25">
      <c r="A78" s="180" t="s">
        <v>110</v>
      </c>
      <c r="B78" s="180"/>
      <c r="C78" s="180"/>
      <c r="D78" s="180"/>
      <c r="E78" s="180"/>
      <c r="F78" s="180"/>
      <c r="G78" s="61">
        <v>70</v>
      </c>
      <c r="H78" s="71">
        <f>SUM(H79:H83)</f>
        <v>8292952.2399999993</v>
      </c>
      <c r="I78" s="71">
        <f>SUM(I79:I83)</f>
        <v>6300647.4400000013</v>
      </c>
    </row>
    <row r="79" spans="1:9" ht="12.75" customHeight="1" x14ac:dyDescent="0.25">
      <c r="A79" s="175" t="s">
        <v>111</v>
      </c>
      <c r="B79" s="175"/>
      <c r="C79" s="175"/>
      <c r="D79" s="175"/>
      <c r="E79" s="175"/>
      <c r="F79" s="175"/>
      <c r="G79" s="60">
        <v>71</v>
      </c>
      <c r="H79" s="72">
        <v>2019936.38</v>
      </c>
      <c r="I79" s="72">
        <v>3001044.08</v>
      </c>
    </row>
    <row r="80" spans="1:9" ht="12.75" customHeight="1" x14ac:dyDescent="0.25">
      <c r="A80" s="175" t="s">
        <v>112</v>
      </c>
      <c r="B80" s="175"/>
      <c r="C80" s="175"/>
      <c r="D80" s="175"/>
      <c r="E80" s="175"/>
      <c r="F80" s="175"/>
      <c r="G80" s="60">
        <v>72</v>
      </c>
      <c r="H80" s="72">
        <v>7413413.6600000001</v>
      </c>
      <c r="I80" s="72">
        <v>6803176.8600000003</v>
      </c>
    </row>
    <row r="81" spans="1:9" ht="12.75" customHeight="1" x14ac:dyDescent="0.25">
      <c r="A81" s="175" t="s">
        <v>113</v>
      </c>
      <c r="B81" s="175"/>
      <c r="C81" s="175"/>
      <c r="D81" s="175"/>
      <c r="E81" s="175"/>
      <c r="F81" s="175"/>
      <c r="G81" s="60">
        <v>73</v>
      </c>
      <c r="H81" s="72">
        <v>-1140397.8</v>
      </c>
      <c r="I81" s="72">
        <v>-3503573.5</v>
      </c>
    </row>
    <row r="82" spans="1:9" ht="12.75" customHeight="1" x14ac:dyDescent="0.25">
      <c r="A82" s="175" t="s">
        <v>114</v>
      </c>
      <c r="B82" s="175"/>
      <c r="C82" s="175"/>
      <c r="D82" s="175"/>
      <c r="E82" s="175"/>
      <c r="F82" s="175"/>
      <c r="G82" s="60">
        <v>74</v>
      </c>
      <c r="H82" s="72">
        <v>0</v>
      </c>
      <c r="I82" s="72">
        <v>0</v>
      </c>
    </row>
    <row r="83" spans="1:9" ht="12.75" customHeight="1" x14ac:dyDescent="0.25">
      <c r="A83" s="175" t="s">
        <v>115</v>
      </c>
      <c r="B83" s="175"/>
      <c r="C83" s="175"/>
      <c r="D83" s="175"/>
      <c r="E83" s="175"/>
      <c r="F83" s="175"/>
      <c r="G83" s="60">
        <v>75</v>
      </c>
      <c r="H83" s="72">
        <v>0</v>
      </c>
      <c r="I83" s="72">
        <v>0</v>
      </c>
    </row>
    <row r="84" spans="1:9" ht="12.75" customHeight="1" x14ac:dyDescent="0.25">
      <c r="A84" s="178" t="s">
        <v>116</v>
      </c>
      <c r="B84" s="178"/>
      <c r="C84" s="178"/>
      <c r="D84" s="178"/>
      <c r="E84" s="178"/>
      <c r="F84" s="178"/>
      <c r="G84" s="60">
        <v>76</v>
      </c>
      <c r="H84" s="72">
        <v>0</v>
      </c>
      <c r="I84" s="72">
        <v>0</v>
      </c>
    </row>
    <row r="85" spans="1:9" ht="12.75" customHeight="1" x14ac:dyDescent="0.25">
      <c r="A85" s="179" t="s">
        <v>117</v>
      </c>
      <c r="B85" s="179"/>
      <c r="C85" s="179"/>
      <c r="D85" s="179"/>
      <c r="E85" s="179"/>
      <c r="F85" s="179"/>
      <c r="G85" s="61">
        <v>77</v>
      </c>
      <c r="H85" s="71">
        <f>H86+H87+H88+H89+H90+H91</f>
        <v>0</v>
      </c>
      <c r="I85" s="71">
        <f>I86+I87+I88+I89+I90+I91</f>
        <v>0</v>
      </c>
    </row>
    <row r="86" spans="1:9" ht="25.5" customHeight="1" x14ac:dyDescent="0.25">
      <c r="A86" s="175" t="s">
        <v>118</v>
      </c>
      <c r="B86" s="175"/>
      <c r="C86" s="175"/>
      <c r="D86" s="175"/>
      <c r="E86" s="175"/>
      <c r="F86" s="175"/>
      <c r="G86" s="60">
        <v>78</v>
      </c>
      <c r="H86" s="70">
        <v>0</v>
      </c>
      <c r="I86" s="70">
        <v>0</v>
      </c>
    </row>
    <row r="87" spans="1:9" ht="12.75" customHeight="1" x14ac:dyDescent="0.25">
      <c r="A87" s="175" t="s">
        <v>119</v>
      </c>
      <c r="B87" s="175"/>
      <c r="C87" s="175"/>
      <c r="D87" s="175"/>
      <c r="E87" s="175"/>
      <c r="F87" s="175"/>
      <c r="G87" s="60">
        <v>79</v>
      </c>
      <c r="H87" s="70">
        <v>0</v>
      </c>
      <c r="I87" s="70">
        <v>0</v>
      </c>
    </row>
    <row r="88" spans="1:9" ht="12.75" customHeight="1" x14ac:dyDescent="0.25">
      <c r="A88" s="175" t="s">
        <v>120</v>
      </c>
      <c r="B88" s="175"/>
      <c r="C88" s="175"/>
      <c r="D88" s="175"/>
      <c r="E88" s="175"/>
      <c r="F88" s="175"/>
      <c r="G88" s="60">
        <v>80</v>
      </c>
      <c r="H88" s="70">
        <v>0</v>
      </c>
      <c r="I88" s="70">
        <v>0</v>
      </c>
    </row>
    <row r="89" spans="1:9" ht="12.75" customHeight="1" x14ac:dyDescent="0.25">
      <c r="A89" s="175" t="s">
        <v>121</v>
      </c>
      <c r="B89" s="175"/>
      <c r="C89" s="175"/>
      <c r="D89" s="175"/>
      <c r="E89" s="175"/>
      <c r="F89" s="175"/>
      <c r="G89" s="60">
        <v>81</v>
      </c>
      <c r="H89" s="70">
        <v>0</v>
      </c>
      <c r="I89" s="70">
        <v>0</v>
      </c>
    </row>
    <row r="90" spans="1:9" ht="24" customHeight="1" x14ac:dyDescent="0.25">
      <c r="A90" s="175" t="s">
        <v>122</v>
      </c>
      <c r="B90" s="175"/>
      <c r="C90" s="175"/>
      <c r="D90" s="175"/>
      <c r="E90" s="175"/>
      <c r="F90" s="175"/>
      <c r="G90" s="60">
        <v>82</v>
      </c>
      <c r="H90" s="70">
        <v>0</v>
      </c>
      <c r="I90" s="70">
        <v>0</v>
      </c>
    </row>
    <row r="91" spans="1:9" x14ac:dyDescent="0.25">
      <c r="A91" s="175" t="s">
        <v>123</v>
      </c>
      <c r="B91" s="175"/>
      <c r="C91" s="175"/>
      <c r="D91" s="175"/>
      <c r="E91" s="175"/>
      <c r="F91" s="175"/>
      <c r="G91" s="60">
        <v>83</v>
      </c>
      <c r="H91" s="70">
        <v>0</v>
      </c>
      <c r="I91" s="70">
        <v>0</v>
      </c>
    </row>
    <row r="92" spans="1:9" ht="12.75" customHeight="1" x14ac:dyDescent="0.25">
      <c r="A92" s="180" t="s">
        <v>124</v>
      </c>
      <c r="B92" s="180"/>
      <c r="C92" s="180"/>
      <c r="D92" s="180"/>
      <c r="E92" s="180"/>
      <c r="F92" s="180"/>
      <c r="G92" s="61">
        <v>84</v>
      </c>
      <c r="H92" s="71">
        <f>H93-H94</f>
        <v>14499150.060000001</v>
      </c>
      <c r="I92" s="71">
        <f>I93-I94</f>
        <v>23008355.420000002</v>
      </c>
    </row>
    <row r="93" spans="1:9" ht="12.75" customHeight="1" x14ac:dyDescent="0.25">
      <c r="A93" s="175" t="s">
        <v>125</v>
      </c>
      <c r="B93" s="175"/>
      <c r="C93" s="175"/>
      <c r="D93" s="175"/>
      <c r="E93" s="175"/>
      <c r="F93" s="175"/>
      <c r="G93" s="60">
        <v>85</v>
      </c>
      <c r="H93" s="72">
        <v>14499150.060000001</v>
      </c>
      <c r="I93" s="72">
        <v>23008355.420000002</v>
      </c>
    </row>
    <row r="94" spans="1:9" ht="12.75" customHeight="1" x14ac:dyDescent="0.25">
      <c r="A94" s="175" t="s">
        <v>126</v>
      </c>
      <c r="B94" s="175"/>
      <c r="C94" s="175"/>
      <c r="D94" s="175"/>
      <c r="E94" s="175"/>
      <c r="F94" s="175"/>
      <c r="G94" s="60">
        <v>86</v>
      </c>
      <c r="H94" s="72">
        <v>0</v>
      </c>
      <c r="I94" s="72">
        <v>0</v>
      </c>
    </row>
    <row r="95" spans="1:9" ht="12.75" customHeight="1" x14ac:dyDescent="0.25">
      <c r="A95" s="180" t="s">
        <v>127</v>
      </c>
      <c r="B95" s="180"/>
      <c r="C95" s="180"/>
      <c r="D95" s="180"/>
      <c r="E95" s="180"/>
      <c r="F95" s="180"/>
      <c r="G95" s="61">
        <v>87</v>
      </c>
      <c r="H95" s="71">
        <f>H96-H97</f>
        <v>22469997.399999999</v>
      </c>
      <c r="I95" s="71">
        <f>I96-I97</f>
        <v>17305044.329999998</v>
      </c>
    </row>
    <row r="96" spans="1:9" ht="12.75" customHeight="1" x14ac:dyDescent="0.25">
      <c r="A96" s="175" t="s">
        <v>128</v>
      </c>
      <c r="B96" s="175"/>
      <c r="C96" s="175"/>
      <c r="D96" s="175"/>
      <c r="E96" s="175"/>
      <c r="F96" s="175"/>
      <c r="G96" s="60">
        <v>88</v>
      </c>
      <c r="H96" s="72">
        <v>22469997.399999999</v>
      </c>
      <c r="I96" s="72">
        <v>17305044.329999998</v>
      </c>
    </row>
    <row r="97" spans="1:9" ht="12.75" customHeight="1" x14ac:dyDescent="0.25">
      <c r="A97" s="175" t="s">
        <v>129</v>
      </c>
      <c r="B97" s="175"/>
      <c r="C97" s="175"/>
      <c r="D97" s="175"/>
      <c r="E97" s="175"/>
      <c r="F97" s="175"/>
      <c r="G97" s="60">
        <v>89</v>
      </c>
      <c r="H97" s="72">
        <v>0</v>
      </c>
      <c r="I97" s="72">
        <v>0</v>
      </c>
    </row>
    <row r="98" spans="1:9" ht="12.75" customHeight="1" x14ac:dyDescent="0.25">
      <c r="A98" s="178" t="s">
        <v>130</v>
      </c>
      <c r="B98" s="178"/>
      <c r="C98" s="178"/>
      <c r="D98" s="178"/>
      <c r="E98" s="178"/>
      <c r="F98" s="178"/>
      <c r="G98" s="60">
        <v>90</v>
      </c>
      <c r="H98" s="72">
        <v>0</v>
      </c>
      <c r="I98" s="72">
        <v>0</v>
      </c>
    </row>
    <row r="99" spans="1:9" ht="12.75" customHeight="1" x14ac:dyDescent="0.25">
      <c r="A99" s="177" t="s">
        <v>131</v>
      </c>
      <c r="B99" s="177"/>
      <c r="C99" s="177"/>
      <c r="D99" s="177"/>
      <c r="E99" s="177"/>
      <c r="F99" s="177"/>
      <c r="G99" s="61">
        <v>91</v>
      </c>
      <c r="H99" s="71">
        <f>SUM(H100:H105)</f>
        <v>1044254.5</v>
      </c>
      <c r="I99" s="71">
        <f>SUM(I100:I105)</f>
        <v>1696111.5</v>
      </c>
    </row>
    <row r="100" spans="1:9" ht="12.75" customHeight="1" x14ac:dyDescent="0.25">
      <c r="A100" s="175" t="s">
        <v>132</v>
      </c>
      <c r="B100" s="175"/>
      <c r="C100" s="175"/>
      <c r="D100" s="175"/>
      <c r="E100" s="175"/>
      <c r="F100" s="175"/>
      <c r="G100" s="60">
        <v>92</v>
      </c>
      <c r="H100" s="72">
        <v>1044254.5</v>
      </c>
      <c r="I100" s="72">
        <v>1696111.5</v>
      </c>
    </row>
    <row r="101" spans="1:9" ht="12.75" customHeight="1" x14ac:dyDescent="0.25">
      <c r="A101" s="175" t="s">
        <v>133</v>
      </c>
      <c r="B101" s="175"/>
      <c r="C101" s="175"/>
      <c r="D101" s="175"/>
      <c r="E101" s="175"/>
      <c r="F101" s="175"/>
      <c r="G101" s="60">
        <v>93</v>
      </c>
      <c r="H101" s="72">
        <v>0</v>
      </c>
      <c r="I101" s="72">
        <v>0</v>
      </c>
    </row>
    <row r="102" spans="1:9" ht="12.75" customHeight="1" x14ac:dyDescent="0.25">
      <c r="A102" s="175" t="s">
        <v>134</v>
      </c>
      <c r="B102" s="175"/>
      <c r="C102" s="175"/>
      <c r="D102" s="175"/>
      <c r="E102" s="175"/>
      <c r="F102" s="175"/>
      <c r="G102" s="60">
        <v>94</v>
      </c>
      <c r="H102" s="72">
        <v>0</v>
      </c>
      <c r="I102" s="72">
        <v>0</v>
      </c>
    </row>
    <row r="103" spans="1:9" ht="12.75" customHeight="1" x14ac:dyDescent="0.25">
      <c r="A103" s="175" t="s">
        <v>135</v>
      </c>
      <c r="B103" s="175"/>
      <c r="C103" s="175"/>
      <c r="D103" s="175"/>
      <c r="E103" s="175"/>
      <c r="F103" s="175"/>
      <c r="G103" s="60">
        <v>95</v>
      </c>
      <c r="H103" s="70">
        <v>0</v>
      </c>
      <c r="I103" s="70">
        <v>0</v>
      </c>
    </row>
    <row r="104" spans="1:9" ht="12.75" customHeight="1" x14ac:dyDescent="0.25">
      <c r="A104" s="175" t="s">
        <v>136</v>
      </c>
      <c r="B104" s="175"/>
      <c r="C104" s="175"/>
      <c r="D104" s="175"/>
      <c r="E104" s="175"/>
      <c r="F104" s="175"/>
      <c r="G104" s="60">
        <v>96</v>
      </c>
      <c r="H104" s="70">
        <v>0</v>
      </c>
      <c r="I104" s="70">
        <v>0</v>
      </c>
    </row>
    <row r="105" spans="1:9" ht="12.75" customHeight="1" x14ac:dyDescent="0.25">
      <c r="A105" s="175" t="s">
        <v>137</v>
      </c>
      <c r="B105" s="175"/>
      <c r="C105" s="175"/>
      <c r="D105" s="175"/>
      <c r="E105" s="175"/>
      <c r="F105" s="175"/>
      <c r="G105" s="60">
        <v>97</v>
      </c>
      <c r="H105" s="70">
        <v>0</v>
      </c>
      <c r="I105" s="70">
        <v>0</v>
      </c>
    </row>
    <row r="106" spans="1:9" ht="12.75" customHeight="1" x14ac:dyDescent="0.25">
      <c r="A106" s="177" t="s">
        <v>138</v>
      </c>
      <c r="B106" s="177"/>
      <c r="C106" s="177"/>
      <c r="D106" s="177"/>
      <c r="E106" s="177"/>
      <c r="F106" s="177"/>
      <c r="G106" s="61">
        <v>98</v>
      </c>
      <c r="H106" s="71">
        <f>SUM(H107:H117)</f>
        <v>12560241.41</v>
      </c>
      <c r="I106" s="71">
        <f>SUM(I107:I117)</f>
        <v>11482452.65</v>
      </c>
    </row>
    <row r="107" spans="1:9" ht="12.75" customHeight="1" x14ac:dyDescent="0.25">
      <c r="A107" s="175" t="s">
        <v>139</v>
      </c>
      <c r="B107" s="175"/>
      <c r="C107" s="175"/>
      <c r="D107" s="175"/>
      <c r="E107" s="175"/>
      <c r="F107" s="175"/>
      <c r="G107" s="60">
        <v>99</v>
      </c>
      <c r="H107" s="73">
        <v>0</v>
      </c>
      <c r="I107" s="73">
        <v>0</v>
      </c>
    </row>
    <row r="108" spans="1:9" ht="12.75" customHeight="1" x14ac:dyDescent="0.25">
      <c r="A108" s="175" t="s">
        <v>140</v>
      </c>
      <c r="B108" s="175"/>
      <c r="C108" s="175"/>
      <c r="D108" s="175"/>
      <c r="E108" s="175"/>
      <c r="F108" s="175"/>
      <c r="G108" s="60">
        <v>100</v>
      </c>
      <c r="H108" s="72">
        <v>0</v>
      </c>
      <c r="I108" s="72">
        <v>0</v>
      </c>
    </row>
    <row r="109" spans="1:9" ht="12.75" customHeight="1" x14ac:dyDescent="0.25">
      <c r="A109" s="175" t="s">
        <v>141</v>
      </c>
      <c r="B109" s="175"/>
      <c r="C109" s="175"/>
      <c r="D109" s="175"/>
      <c r="E109" s="175"/>
      <c r="F109" s="175"/>
      <c r="G109" s="60">
        <v>101</v>
      </c>
      <c r="H109" s="72">
        <v>0</v>
      </c>
      <c r="I109" s="72">
        <v>0</v>
      </c>
    </row>
    <row r="110" spans="1:9" ht="22.2" customHeight="1" x14ac:dyDescent="0.25">
      <c r="A110" s="175" t="s">
        <v>142</v>
      </c>
      <c r="B110" s="175"/>
      <c r="C110" s="175"/>
      <c r="D110" s="175"/>
      <c r="E110" s="175"/>
      <c r="F110" s="175"/>
      <c r="G110" s="60">
        <v>102</v>
      </c>
      <c r="H110" s="72">
        <v>0</v>
      </c>
      <c r="I110" s="72">
        <v>0</v>
      </c>
    </row>
    <row r="111" spans="1:9" ht="12.75" customHeight="1" x14ac:dyDescent="0.25">
      <c r="A111" s="175" t="s">
        <v>143</v>
      </c>
      <c r="B111" s="175"/>
      <c r="C111" s="175"/>
      <c r="D111" s="175"/>
      <c r="E111" s="175"/>
      <c r="F111" s="175"/>
      <c r="G111" s="60">
        <v>103</v>
      </c>
      <c r="H111" s="72">
        <v>0</v>
      </c>
      <c r="I111" s="72">
        <v>0</v>
      </c>
    </row>
    <row r="112" spans="1:9" ht="12.75" customHeight="1" x14ac:dyDescent="0.25">
      <c r="A112" s="175" t="s">
        <v>144</v>
      </c>
      <c r="B112" s="175"/>
      <c r="C112" s="175"/>
      <c r="D112" s="175"/>
      <c r="E112" s="175"/>
      <c r="F112" s="175"/>
      <c r="G112" s="60">
        <v>104</v>
      </c>
      <c r="H112" s="72">
        <v>12559454.09</v>
      </c>
      <c r="I112" s="72">
        <v>11482452.65</v>
      </c>
    </row>
    <row r="113" spans="1:9" ht="12.75" customHeight="1" x14ac:dyDescent="0.25">
      <c r="A113" s="175" t="s">
        <v>145</v>
      </c>
      <c r="B113" s="175"/>
      <c r="C113" s="175"/>
      <c r="D113" s="175"/>
      <c r="E113" s="175"/>
      <c r="F113" s="175"/>
      <c r="G113" s="60">
        <v>105</v>
      </c>
      <c r="H113" s="72">
        <v>0</v>
      </c>
      <c r="I113" s="72">
        <v>0</v>
      </c>
    </row>
    <row r="114" spans="1:9" ht="12.75" customHeight="1" x14ac:dyDescent="0.25">
      <c r="A114" s="175" t="s">
        <v>146</v>
      </c>
      <c r="B114" s="175"/>
      <c r="C114" s="175"/>
      <c r="D114" s="175"/>
      <c r="E114" s="175"/>
      <c r="F114" s="175"/>
      <c r="G114" s="60">
        <v>106</v>
      </c>
      <c r="H114" s="73">
        <v>0</v>
      </c>
      <c r="I114" s="73">
        <v>0</v>
      </c>
    </row>
    <row r="115" spans="1:9" ht="12.75" customHeight="1" x14ac:dyDescent="0.25">
      <c r="A115" s="175" t="s">
        <v>147</v>
      </c>
      <c r="B115" s="175"/>
      <c r="C115" s="175"/>
      <c r="D115" s="175"/>
      <c r="E115" s="175"/>
      <c r="F115" s="175"/>
      <c r="G115" s="60">
        <v>107</v>
      </c>
      <c r="H115" s="72">
        <v>0</v>
      </c>
      <c r="I115" s="72">
        <v>0</v>
      </c>
    </row>
    <row r="116" spans="1:9" ht="12.75" customHeight="1" x14ac:dyDescent="0.25">
      <c r="A116" s="175" t="s">
        <v>148</v>
      </c>
      <c r="B116" s="175"/>
      <c r="C116" s="175"/>
      <c r="D116" s="175"/>
      <c r="E116" s="175"/>
      <c r="F116" s="175"/>
      <c r="G116" s="60">
        <v>108</v>
      </c>
      <c r="H116" s="70">
        <v>787.32</v>
      </c>
      <c r="I116" s="70">
        <v>0</v>
      </c>
    </row>
    <row r="117" spans="1:9" ht="12.75" customHeight="1" x14ac:dyDescent="0.25">
      <c r="A117" s="175" t="s">
        <v>149</v>
      </c>
      <c r="B117" s="175"/>
      <c r="C117" s="175"/>
      <c r="D117" s="175"/>
      <c r="E117" s="175"/>
      <c r="F117" s="175"/>
      <c r="G117" s="60">
        <v>109</v>
      </c>
      <c r="H117" s="70">
        <v>0</v>
      </c>
      <c r="I117" s="70">
        <v>0</v>
      </c>
    </row>
    <row r="118" spans="1:9" ht="12.75" customHeight="1" x14ac:dyDescent="0.25">
      <c r="A118" s="177" t="s">
        <v>150</v>
      </c>
      <c r="B118" s="177"/>
      <c r="C118" s="177"/>
      <c r="D118" s="177"/>
      <c r="E118" s="177"/>
      <c r="F118" s="177"/>
      <c r="G118" s="61">
        <v>110</v>
      </c>
      <c r="H118" s="71">
        <f>SUM(H119:H132)</f>
        <v>63499186.060000002</v>
      </c>
      <c r="I118" s="71">
        <f>SUM(I119:I132)</f>
        <v>54459930.839999996</v>
      </c>
    </row>
    <row r="119" spans="1:9" ht="12.75" customHeight="1" x14ac:dyDescent="0.25">
      <c r="A119" s="175" t="s">
        <v>139</v>
      </c>
      <c r="B119" s="175"/>
      <c r="C119" s="175"/>
      <c r="D119" s="175"/>
      <c r="E119" s="175"/>
      <c r="F119" s="175"/>
      <c r="G119" s="60">
        <v>111</v>
      </c>
      <c r="H119" s="72">
        <v>195345</v>
      </c>
      <c r="I119" s="72">
        <v>1065062.43</v>
      </c>
    </row>
    <row r="120" spans="1:9" ht="12.75" customHeight="1" x14ac:dyDescent="0.25">
      <c r="A120" s="175" t="s">
        <v>140</v>
      </c>
      <c r="B120" s="175"/>
      <c r="C120" s="175"/>
      <c r="D120" s="175"/>
      <c r="E120" s="175"/>
      <c r="F120" s="175"/>
      <c r="G120" s="60">
        <v>112</v>
      </c>
      <c r="H120" s="72">
        <v>0</v>
      </c>
      <c r="I120" s="72">
        <v>0</v>
      </c>
    </row>
    <row r="121" spans="1:9" ht="12.75" customHeight="1" x14ac:dyDescent="0.25">
      <c r="A121" s="175" t="s">
        <v>141</v>
      </c>
      <c r="B121" s="175"/>
      <c r="C121" s="175"/>
      <c r="D121" s="175"/>
      <c r="E121" s="175"/>
      <c r="F121" s="175"/>
      <c r="G121" s="60">
        <v>113</v>
      </c>
      <c r="H121" s="72">
        <v>15774120.16</v>
      </c>
      <c r="I121" s="72">
        <v>12909182.529999999</v>
      </c>
    </row>
    <row r="122" spans="1:9" ht="25.95" customHeight="1" x14ac:dyDescent="0.25">
      <c r="A122" s="175" t="s">
        <v>142</v>
      </c>
      <c r="B122" s="175"/>
      <c r="C122" s="175"/>
      <c r="D122" s="175"/>
      <c r="E122" s="175"/>
      <c r="F122" s="175"/>
      <c r="G122" s="60">
        <v>114</v>
      </c>
      <c r="H122" s="72">
        <v>0</v>
      </c>
      <c r="I122" s="72">
        <v>0</v>
      </c>
    </row>
    <row r="123" spans="1:9" ht="12.75" customHeight="1" x14ac:dyDescent="0.25">
      <c r="A123" s="175" t="s">
        <v>143</v>
      </c>
      <c r="B123" s="175"/>
      <c r="C123" s="175"/>
      <c r="D123" s="175"/>
      <c r="E123" s="175"/>
      <c r="F123" s="175"/>
      <c r="G123" s="60">
        <v>115</v>
      </c>
      <c r="H123" s="72">
        <v>0</v>
      </c>
      <c r="I123" s="72">
        <v>0</v>
      </c>
    </row>
    <row r="124" spans="1:9" ht="12.75" customHeight="1" x14ac:dyDescent="0.25">
      <c r="A124" s="175" t="s">
        <v>144</v>
      </c>
      <c r="B124" s="175"/>
      <c r="C124" s="175"/>
      <c r="D124" s="175"/>
      <c r="E124" s="175"/>
      <c r="F124" s="175"/>
      <c r="G124" s="60">
        <v>116</v>
      </c>
      <c r="H124" s="72">
        <v>2014265.6</v>
      </c>
      <c r="I124" s="72">
        <v>9517170.5399999991</v>
      </c>
    </row>
    <row r="125" spans="1:9" ht="12.75" customHeight="1" x14ac:dyDescent="0.25">
      <c r="A125" s="175" t="s">
        <v>145</v>
      </c>
      <c r="B125" s="175"/>
      <c r="C125" s="175"/>
      <c r="D125" s="175"/>
      <c r="E125" s="175"/>
      <c r="F125" s="175"/>
      <c r="G125" s="60">
        <v>117</v>
      </c>
      <c r="H125" s="72">
        <v>3293044.48</v>
      </c>
      <c r="I125" s="72">
        <v>3335284.01</v>
      </c>
    </row>
    <row r="126" spans="1:9" ht="12.75" customHeight="1" x14ac:dyDescent="0.25">
      <c r="A126" s="175" t="s">
        <v>146</v>
      </c>
      <c r="B126" s="175"/>
      <c r="C126" s="175"/>
      <c r="D126" s="175"/>
      <c r="E126" s="175"/>
      <c r="F126" s="175"/>
      <c r="G126" s="60">
        <v>118</v>
      </c>
      <c r="H126" s="72">
        <v>14609632.640000001</v>
      </c>
      <c r="I126" s="72">
        <v>4099545.11</v>
      </c>
    </row>
    <row r="127" spans="1:9" x14ac:dyDescent="0.25">
      <c r="A127" s="175" t="s">
        <v>147</v>
      </c>
      <c r="B127" s="175"/>
      <c r="C127" s="175"/>
      <c r="D127" s="175"/>
      <c r="E127" s="175"/>
      <c r="F127" s="175"/>
      <c r="G127" s="60">
        <v>119</v>
      </c>
      <c r="H127" s="72">
        <v>0</v>
      </c>
      <c r="I127" s="72">
        <v>0</v>
      </c>
    </row>
    <row r="128" spans="1:9" x14ac:dyDescent="0.25">
      <c r="A128" s="175" t="s">
        <v>151</v>
      </c>
      <c r="B128" s="175"/>
      <c r="C128" s="175"/>
      <c r="D128" s="175"/>
      <c r="E128" s="175"/>
      <c r="F128" s="175"/>
      <c r="G128" s="60">
        <v>120</v>
      </c>
      <c r="H128" s="72">
        <v>17922871.170000002</v>
      </c>
      <c r="I128" s="72">
        <v>15119967.18</v>
      </c>
    </row>
    <row r="129" spans="1:9" x14ac:dyDescent="0.25">
      <c r="A129" s="175" t="s">
        <v>152</v>
      </c>
      <c r="B129" s="175"/>
      <c r="C129" s="175"/>
      <c r="D129" s="175"/>
      <c r="E129" s="175"/>
      <c r="F129" s="175"/>
      <c r="G129" s="60">
        <v>121</v>
      </c>
      <c r="H129" s="72">
        <v>8500785</v>
      </c>
      <c r="I129" s="72">
        <v>6473137.0800000001</v>
      </c>
    </row>
    <row r="130" spans="1:9" x14ac:dyDescent="0.25">
      <c r="A130" s="175" t="s">
        <v>153</v>
      </c>
      <c r="B130" s="175"/>
      <c r="C130" s="175"/>
      <c r="D130" s="175"/>
      <c r="E130" s="175"/>
      <c r="F130" s="175"/>
      <c r="G130" s="60">
        <v>122</v>
      </c>
      <c r="H130" s="72">
        <v>0</v>
      </c>
      <c r="I130" s="72">
        <v>0</v>
      </c>
    </row>
    <row r="131" spans="1:9" x14ac:dyDescent="0.25">
      <c r="A131" s="175" t="s">
        <v>154</v>
      </c>
      <c r="B131" s="175"/>
      <c r="C131" s="175"/>
      <c r="D131" s="175"/>
      <c r="E131" s="175"/>
      <c r="F131" s="175"/>
      <c r="G131" s="60">
        <v>123</v>
      </c>
      <c r="H131" s="70">
        <v>0</v>
      </c>
      <c r="I131" s="70">
        <v>0</v>
      </c>
    </row>
    <row r="132" spans="1:9" x14ac:dyDescent="0.25">
      <c r="A132" s="175" t="s">
        <v>155</v>
      </c>
      <c r="B132" s="175"/>
      <c r="C132" s="175"/>
      <c r="D132" s="175"/>
      <c r="E132" s="175"/>
      <c r="F132" s="175"/>
      <c r="G132" s="60">
        <v>124</v>
      </c>
      <c r="H132" s="70">
        <v>1189122.01</v>
      </c>
      <c r="I132" s="70">
        <v>1940581.96</v>
      </c>
    </row>
    <row r="133" spans="1:9" ht="22.2" customHeight="1" x14ac:dyDescent="0.25">
      <c r="A133" s="176" t="s">
        <v>156</v>
      </c>
      <c r="B133" s="176"/>
      <c r="C133" s="176"/>
      <c r="D133" s="176"/>
      <c r="E133" s="176"/>
      <c r="F133" s="176"/>
      <c r="G133" s="60">
        <v>125</v>
      </c>
      <c r="H133" s="70">
        <v>25937266</v>
      </c>
      <c r="I133" s="70">
        <v>25757466.789999999</v>
      </c>
    </row>
    <row r="134" spans="1:9" x14ac:dyDescent="0.25">
      <c r="A134" s="177" t="s">
        <v>157</v>
      </c>
      <c r="B134" s="177"/>
      <c r="C134" s="177"/>
      <c r="D134" s="177"/>
      <c r="E134" s="177"/>
      <c r="F134" s="177"/>
      <c r="G134" s="61">
        <v>126</v>
      </c>
      <c r="H134" s="71">
        <f>H75+H99+H106+H118+H133</f>
        <v>165977077.67000002</v>
      </c>
      <c r="I134" s="71">
        <f>I75+I99+I106+I118+I133</f>
        <v>157684038.97</v>
      </c>
    </row>
    <row r="135" spans="1:9" x14ac:dyDescent="0.25">
      <c r="A135" s="176" t="s">
        <v>158</v>
      </c>
      <c r="B135" s="176"/>
      <c r="C135" s="176"/>
      <c r="D135" s="176"/>
      <c r="E135" s="176"/>
      <c r="F135" s="176"/>
      <c r="G135" s="60">
        <v>127</v>
      </c>
      <c r="H135" s="70">
        <v>0</v>
      </c>
      <c r="I135" s="70">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7" sqref="I117"/>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6" t="s">
        <v>159</v>
      </c>
      <c r="B1" s="184"/>
      <c r="C1" s="184"/>
      <c r="D1" s="184"/>
      <c r="E1" s="184"/>
      <c r="F1" s="184"/>
      <c r="G1" s="184"/>
      <c r="H1" s="184"/>
      <c r="I1" s="184"/>
    </row>
    <row r="2" spans="1:9" x14ac:dyDescent="0.25">
      <c r="A2" s="215" t="s">
        <v>534</v>
      </c>
      <c r="B2" s="186"/>
      <c r="C2" s="186"/>
      <c r="D2" s="186"/>
      <c r="E2" s="186"/>
      <c r="F2" s="186"/>
      <c r="G2" s="186"/>
      <c r="H2" s="186"/>
      <c r="I2" s="186"/>
    </row>
    <row r="3" spans="1:9" x14ac:dyDescent="0.25">
      <c r="A3" s="197" t="s">
        <v>41</v>
      </c>
      <c r="B3" s="198"/>
      <c r="C3" s="198"/>
      <c r="D3" s="198"/>
      <c r="E3" s="198"/>
      <c r="F3" s="198"/>
      <c r="G3" s="198"/>
      <c r="H3" s="198"/>
      <c r="I3" s="198"/>
    </row>
    <row r="4" spans="1:9" x14ac:dyDescent="0.25">
      <c r="A4" s="214" t="s">
        <v>468</v>
      </c>
      <c r="B4" s="189"/>
      <c r="C4" s="189"/>
      <c r="D4" s="189"/>
      <c r="E4" s="189"/>
      <c r="F4" s="189"/>
      <c r="G4" s="189"/>
      <c r="H4" s="189"/>
      <c r="I4" s="190"/>
    </row>
    <row r="5" spans="1:9" ht="22.2" x14ac:dyDescent="0.25">
      <c r="A5" s="212" t="s">
        <v>42</v>
      </c>
      <c r="B5" s="194"/>
      <c r="C5" s="194"/>
      <c r="D5" s="194"/>
      <c r="E5" s="194"/>
      <c r="F5" s="194"/>
      <c r="G5" s="62" t="s">
        <v>160</v>
      </c>
      <c r="H5" s="63" t="s">
        <v>161</v>
      </c>
      <c r="I5" s="63" t="s">
        <v>162</v>
      </c>
    </row>
    <row r="6" spans="1:9" x14ac:dyDescent="0.25">
      <c r="A6" s="213">
        <v>1</v>
      </c>
      <c r="B6" s="192"/>
      <c r="C6" s="192"/>
      <c r="D6" s="192"/>
      <c r="E6" s="192"/>
      <c r="F6" s="192"/>
      <c r="G6" s="64">
        <v>2</v>
      </c>
      <c r="H6" s="63">
        <v>3</v>
      </c>
      <c r="I6" s="63">
        <v>4</v>
      </c>
    </row>
    <row r="7" spans="1:9" x14ac:dyDescent="0.25">
      <c r="A7" s="177" t="s">
        <v>163</v>
      </c>
      <c r="B7" s="177"/>
      <c r="C7" s="177"/>
      <c r="D7" s="177"/>
      <c r="E7" s="177"/>
      <c r="F7" s="177"/>
      <c r="G7" s="61">
        <v>1</v>
      </c>
      <c r="H7" s="71">
        <f>SUM(H8:H12)</f>
        <v>256693326.00000003</v>
      </c>
      <c r="I7" s="71">
        <f>SUM(I8:I12)</f>
        <v>238227335.04000002</v>
      </c>
    </row>
    <row r="8" spans="1:9" x14ac:dyDescent="0.25">
      <c r="A8" s="175" t="s">
        <v>164</v>
      </c>
      <c r="B8" s="175"/>
      <c r="C8" s="175"/>
      <c r="D8" s="175"/>
      <c r="E8" s="175"/>
      <c r="F8" s="175"/>
      <c r="G8" s="60">
        <v>2</v>
      </c>
      <c r="H8" s="70">
        <v>1110585.3600000001</v>
      </c>
      <c r="I8" s="70">
        <v>1270665.1100000001</v>
      </c>
    </row>
    <row r="9" spans="1:9" x14ac:dyDescent="0.25">
      <c r="A9" s="175" t="s">
        <v>165</v>
      </c>
      <c r="B9" s="175"/>
      <c r="C9" s="175"/>
      <c r="D9" s="175"/>
      <c r="E9" s="175"/>
      <c r="F9" s="175"/>
      <c r="G9" s="60">
        <v>3</v>
      </c>
      <c r="H9" s="70">
        <v>241971525.34</v>
      </c>
      <c r="I9" s="70">
        <v>232083517.21000001</v>
      </c>
    </row>
    <row r="10" spans="1:9" x14ac:dyDescent="0.25">
      <c r="A10" s="175" t="s">
        <v>166</v>
      </c>
      <c r="B10" s="175"/>
      <c r="C10" s="175"/>
      <c r="D10" s="175"/>
      <c r="E10" s="175"/>
      <c r="F10" s="175"/>
      <c r="G10" s="60">
        <v>4</v>
      </c>
      <c r="H10" s="70">
        <v>0</v>
      </c>
      <c r="I10" s="70">
        <v>0</v>
      </c>
    </row>
    <row r="11" spans="1:9" x14ac:dyDescent="0.25">
      <c r="A11" s="175" t="s">
        <v>167</v>
      </c>
      <c r="B11" s="175"/>
      <c r="C11" s="175"/>
      <c r="D11" s="175"/>
      <c r="E11" s="175"/>
      <c r="F11" s="175"/>
      <c r="G11" s="60">
        <v>5</v>
      </c>
      <c r="H11" s="70">
        <v>7708590.75</v>
      </c>
      <c r="I11" s="70">
        <v>182739.09</v>
      </c>
    </row>
    <row r="12" spans="1:9" x14ac:dyDescent="0.25">
      <c r="A12" s="175" t="s">
        <v>168</v>
      </c>
      <c r="B12" s="175"/>
      <c r="C12" s="175"/>
      <c r="D12" s="175"/>
      <c r="E12" s="175"/>
      <c r="F12" s="175"/>
      <c r="G12" s="60">
        <v>6</v>
      </c>
      <c r="H12" s="70">
        <v>5902624.5499999998</v>
      </c>
      <c r="I12" s="70">
        <v>4690413.63</v>
      </c>
    </row>
    <row r="13" spans="1:9" ht="16.5" customHeight="1" x14ac:dyDescent="0.25">
      <c r="A13" s="177" t="s">
        <v>169</v>
      </c>
      <c r="B13" s="177"/>
      <c r="C13" s="177"/>
      <c r="D13" s="177"/>
      <c r="E13" s="177"/>
      <c r="F13" s="177"/>
      <c r="G13" s="61">
        <v>7</v>
      </c>
      <c r="H13" s="71">
        <f>H14+H15+H19+H23+H24+H25+H28+H35</f>
        <v>227433053.53</v>
      </c>
      <c r="I13" s="71">
        <f>I14+I15+I19+I23+I24+I25+I28+I35</f>
        <v>217602962.45000005</v>
      </c>
    </row>
    <row r="14" spans="1:9" x14ac:dyDescent="0.25">
      <c r="A14" s="175" t="s">
        <v>170</v>
      </c>
      <c r="B14" s="175"/>
      <c r="C14" s="175"/>
      <c r="D14" s="175"/>
      <c r="E14" s="175"/>
      <c r="F14" s="175"/>
      <c r="G14" s="60">
        <v>8</v>
      </c>
      <c r="H14" s="70">
        <v>5153835.16</v>
      </c>
      <c r="I14" s="70">
        <v>-402340.9</v>
      </c>
    </row>
    <row r="15" spans="1:9" x14ac:dyDescent="0.25">
      <c r="A15" s="210" t="s">
        <v>171</v>
      </c>
      <c r="B15" s="210"/>
      <c r="C15" s="210"/>
      <c r="D15" s="210"/>
      <c r="E15" s="210"/>
      <c r="F15" s="210"/>
      <c r="G15" s="61">
        <v>9</v>
      </c>
      <c r="H15" s="71">
        <f>SUM(H16:H18)</f>
        <v>82590541.980000004</v>
      </c>
      <c r="I15" s="71">
        <f>SUM(I16:I18)</f>
        <v>73237049.710000008</v>
      </c>
    </row>
    <row r="16" spans="1:9" x14ac:dyDescent="0.25">
      <c r="A16" s="209" t="s">
        <v>172</v>
      </c>
      <c r="B16" s="209"/>
      <c r="C16" s="209"/>
      <c r="D16" s="209"/>
      <c r="E16" s="209"/>
      <c r="F16" s="209"/>
      <c r="G16" s="60">
        <v>10</v>
      </c>
      <c r="H16" s="70">
        <v>59223011.210000001</v>
      </c>
      <c r="I16" s="70">
        <v>50050268.039999999</v>
      </c>
    </row>
    <row r="17" spans="1:9" x14ac:dyDescent="0.25">
      <c r="A17" s="209" t="s">
        <v>173</v>
      </c>
      <c r="B17" s="209"/>
      <c r="C17" s="209"/>
      <c r="D17" s="209"/>
      <c r="E17" s="209"/>
      <c r="F17" s="209"/>
      <c r="G17" s="60">
        <v>11</v>
      </c>
      <c r="H17" s="70">
        <v>0</v>
      </c>
      <c r="I17" s="70">
        <v>0</v>
      </c>
    </row>
    <row r="18" spans="1:9" x14ac:dyDescent="0.25">
      <c r="A18" s="209" t="s">
        <v>174</v>
      </c>
      <c r="B18" s="209"/>
      <c r="C18" s="209"/>
      <c r="D18" s="209"/>
      <c r="E18" s="209"/>
      <c r="F18" s="209"/>
      <c r="G18" s="60">
        <v>12</v>
      </c>
      <c r="H18" s="70">
        <v>23367530.77</v>
      </c>
      <c r="I18" s="70">
        <v>23186781.670000002</v>
      </c>
    </row>
    <row r="19" spans="1:9" x14ac:dyDescent="0.25">
      <c r="A19" s="210" t="s">
        <v>175</v>
      </c>
      <c r="B19" s="210"/>
      <c r="C19" s="210"/>
      <c r="D19" s="210"/>
      <c r="E19" s="210"/>
      <c r="F19" s="210"/>
      <c r="G19" s="61">
        <v>13</v>
      </c>
      <c r="H19" s="71">
        <f>SUM(H20:H22)</f>
        <v>123988455.49000001</v>
      </c>
      <c r="I19" s="71">
        <f>SUM(I20:I22)</f>
        <v>125663591.81999999</v>
      </c>
    </row>
    <row r="20" spans="1:9" x14ac:dyDescent="0.25">
      <c r="A20" s="209" t="s">
        <v>176</v>
      </c>
      <c r="B20" s="209"/>
      <c r="C20" s="209"/>
      <c r="D20" s="209"/>
      <c r="E20" s="209"/>
      <c r="F20" s="209"/>
      <c r="G20" s="60">
        <v>14</v>
      </c>
      <c r="H20" s="70">
        <v>76148205.790000007</v>
      </c>
      <c r="I20" s="70">
        <v>77120584.909999996</v>
      </c>
    </row>
    <row r="21" spans="1:9" x14ac:dyDescent="0.25">
      <c r="A21" s="209" t="s">
        <v>177</v>
      </c>
      <c r="B21" s="209"/>
      <c r="C21" s="209"/>
      <c r="D21" s="209"/>
      <c r="E21" s="209"/>
      <c r="F21" s="209"/>
      <c r="G21" s="60">
        <v>15</v>
      </c>
      <c r="H21" s="70">
        <v>33332677.5</v>
      </c>
      <c r="I21" s="70">
        <v>33695665.219999999</v>
      </c>
    </row>
    <row r="22" spans="1:9" x14ac:dyDescent="0.25">
      <c r="A22" s="209" t="s">
        <v>178</v>
      </c>
      <c r="B22" s="209"/>
      <c r="C22" s="209"/>
      <c r="D22" s="209"/>
      <c r="E22" s="209"/>
      <c r="F22" s="209"/>
      <c r="G22" s="60">
        <v>16</v>
      </c>
      <c r="H22" s="70">
        <v>14507572.199999999</v>
      </c>
      <c r="I22" s="70">
        <v>14847341.689999999</v>
      </c>
    </row>
    <row r="23" spans="1:9" x14ac:dyDescent="0.25">
      <c r="A23" s="175" t="s">
        <v>179</v>
      </c>
      <c r="B23" s="175"/>
      <c r="C23" s="175"/>
      <c r="D23" s="175"/>
      <c r="E23" s="175"/>
      <c r="F23" s="175"/>
      <c r="G23" s="60">
        <v>17</v>
      </c>
      <c r="H23" s="70">
        <v>5118014.9000000004</v>
      </c>
      <c r="I23" s="70">
        <v>5020883.34</v>
      </c>
    </row>
    <row r="24" spans="1:9" x14ac:dyDescent="0.25">
      <c r="A24" s="175" t="s">
        <v>180</v>
      </c>
      <c r="B24" s="175"/>
      <c r="C24" s="175"/>
      <c r="D24" s="175"/>
      <c r="E24" s="175"/>
      <c r="F24" s="175"/>
      <c r="G24" s="60">
        <v>18</v>
      </c>
      <c r="H24" s="70">
        <v>10136226.42</v>
      </c>
      <c r="I24" s="70">
        <v>11409753.050000001</v>
      </c>
    </row>
    <row r="25" spans="1:9" x14ac:dyDescent="0.25">
      <c r="A25" s="210" t="s">
        <v>181</v>
      </c>
      <c r="B25" s="210"/>
      <c r="C25" s="210"/>
      <c r="D25" s="210"/>
      <c r="E25" s="210"/>
      <c r="F25" s="210"/>
      <c r="G25" s="61">
        <v>19</v>
      </c>
      <c r="H25" s="71">
        <f>H26+H27</f>
        <v>0</v>
      </c>
      <c r="I25" s="71">
        <f>I26+I27</f>
        <v>151367.82999999999</v>
      </c>
    </row>
    <row r="26" spans="1:9" x14ac:dyDescent="0.25">
      <c r="A26" s="209" t="s">
        <v>182</v>
      </c>
      <c r="B26" s="209"/>
      <c r="C26" s="209"/>
      <c r="D26" s="209"/>
      <c r="E26" s="209"/>
      <c r="F26" s="209"/>
      <c r="G26" s="60">
        <v>20</v>
      </c>
      <c r="H26" s="70">
        <v>0</v>
      </c>
      <c r="I26" s="70">
        <v>151368.84</v>
      </c>
    </row>
    <row r="27" spans="1:9" x14ac:dyDescent="0.25">
      <c r="A27" s="209" t="s">
        <v>183</v>
      </c>
      <c r="B27" s="209"/>
      <c r="C27" s="209"/>
      <c r="D27" s="209"/>
      <c r="E27" s="209"/>
      <c r="F27" s="209"/>
      <c r="G27" s="60">
        <v>21</v>
      </c>
      <c r="H27" s="70">
        <v>0</v>
      </c>
      <c r="I27" s="70">
        <v>-1.01</v>
      </c>
    </row>
    <row r="28" spans="1:9" x14ac:dyDescent="0.25">
      <c r="A28" s="210" t="s">
        <v>184</v>
      </c>
      <c r="B28" s="210"/>
      <c r="C28" s="210"/>
      <c r="D28" s="210"/>
      <c r="E28" s="210"/>
      <c r="F28" s="210"/>
      <c r="G28" s="61">
        <v>22</v>
      </c>
      <c r="H28" s="71">
        <f>SUM(H29:H34)</f>
        <v>426379.36</v>
      </c>
      <c r="I28" s="71">
        <f>SUM(I29:I34)</f>
        <v>2506076.11</v>
      </c>
    </row>
    <row r="29" spans="1:9" x14ac:dyDescent="0.25">
      <c r="A29" s="209" t="s">
        <v>185</v>
      </c>
      <c r="B29" s="209"/>
      <c r="C29" s="209"/>
      <c r="D29" s="209"/>
      <c r="E29" s="209"/>
      <c r="F29" s="209"/>
      <c r="G29" s="60">
        <v>23</v>
      </c>
      <c r="H29" s="70">
        <v>463004.58</v>
      </c>
      <c r="I29" s="70">
        <v>2502114.16</v>
      </c>
    </row>
    <row r="30" spans="1:9" x14ac:dyDescent="0.25">
      <c r="A30" s="209" t="s">
        <v>186</v>
      </c>
      <c r="B30" s="209"/>
      <c r="C30" s="209"/>
      <c r="D30" s="209"/>
      <c r="E30" s="209"/>
      <c r="F30" s="209"/>
      <c r="G30" s="60">
        <v>24</v>
      </c>
      <c r="H30" s="70">
        <v>0</v>
      </c>
      <c r="I30" s="70">
        <v>0</v>
      </c>
    </row>
    <row r="31" spans="1:9" x14ac:dyDescent="0.25">
      <c r="A31" s="209" t="s">
        <v>187</v>
      </c>
      <c r="B31" s="209"/>
      <c r="C31" s="209"/>
      <c r="D31" s="209"/>
      <c r="E31" s="209"/>
      <c r="F31" s="209"/>
      <c r="G31" s="60">
        <v>25</v>
      </c>
      <c r="H31" s="70">
        <v>0</v>
      </c>
      <c r="I31" s="70">
        <v>0</v>
      </c>
    </row>
    <row r="32" spans="1:9" x14ac:dyDescent="0.25">
      <c r="A32" s="209" t="s">
        <v>188</v>
      </c>
      <c r="B32" s="209"/>
      <c r="C32" s="209"/>
      <c r="D32" s="209"/>
      <c r="E32" s="209"/>
      <c r="F32" s="209"/>
      <c r="G32" s="60">
        <v>26</v>
      </c>
      <c r="H32" s="70">
        <v>0</v>
      </c>
      <c r="I32" s="70">
        <v>0</v>
      </c>
    </row>
    <row r="33" spans="1:9" x14ac:dyDescent="0.25">
      <c r="A33" s="209" t="s">
        <v>189</v>
      </c>
      <c r="B33" s="209"/>
      <c r="C33" s="209"/>
      <c r="D33" s="209"/>
      <c r="E33" s="209"/>
      <c r="F33" s="209"/>
      <c r="G33" s="60">
        <v>27</v>
      </c>
      <c r="H33" s="70">
        <v>73733.149999999994</v>
      </c>
      <c r="I33" s="70">
        <v>35035.69</v>
      </c>
    </row>
    <row r="34" spans="1:9" x14ac:dyDescent="0.25">
      <c r="A34" s="209" t="s">
        <v>190</v>
      </c>
      <c r="B34" s="209"/>
      <c r="C34" s="209"/>
      <c r="D34" s="209"/>
      <c r="E34" s="209"/>
      <c r="F34" s="209"/>
      <c r="G34" s="60">
        <v>28</v>
      </c>
      <c r="H34" s="70">
        <v>-110358.37</v>
      </c>
      <c r="I34" s="70">
        <v>-31073.74</v>
      </c>
    </row>
    <row r="35" spans="1:9" x14ac:dyDescent="0.25">
      <c r="A35" s="175" t="s">
        <v>191</v>
      </c>
      <c r="B35" s="175"/>
      <c r="C35" s="175"/>
      <c r="D35" s="175"/>
      <c r="E35" s="175"/>
      <c r="F35" s="175"/>
      <c r="G35" s="60">
        <v>29</v>
      </c>
      <c r="H35" s="70">
        <v>19600.22</v>
      </c>
      <c r="I35" s="70">
        <v>16581.490000000002</v>
      </c>
    </row>
    <row r="36" spans="1:9" x14ac:dyDescent="0.25">
      <c r="A36" s="177" t="s">
        <v>192</v>
      </c>
      <c r="B36" s="177"/>
      <c r="C36" s="177"/>
      <c r="D36" s="177"/>
      <c r="E36" s="177"/>
      <c r="F36" s="177"/>
      <c r="G36" s="61">
        <v>30</v>
      </c>
      <c r="H36" s="71">
        <f>SUM(H37:H46)</f>
        <v>1523567.91</v>
      </c>
      <c r="I36" s="71">
        <f>SUM(I37:I46)</f>
        <v>929334.51</v>
      </c>
    </row>
    <row r="37" spans="1:9" x14ac:dyDescent="0.25">
      <c r="A37" s="175" t="s">
        <v>193</v>
      </c>
      <c r="B37" s="175"/>
      <c r="C37" s="175"/>
      <c r="D37" s="175"/>
      <c r="E37" s="175"/>
      <c r="F37" s="175"/>
      <c r="G37" s="60">
        <v>31</v>
      </c>
      <c r="H37" s="70">
        <v>0</v>
      </c>
      <c r="I37" s="70">
        <v>0</v>
      </c>
    </row>
    <row r="38" spans="1:9" ht="25.2" customHeight="1" x14ac:dyDescent="0.25">
      <c r="A38" s="175" t="s">
        <v>194</v>
      </c>
      <c r="B38" s="175"/>
      <c r="C38" s="175"/>
      <c r="D38" s="175"/>
      <c r="E38" s="175"/>
      <c r="F38" s="175"/>
      <c r="G38" s="60">
        <v>32</v>
      </c>
      <c r="H38" s="70">
        <v>0</v>
      </c>
      <c r="I38" s="70">
        <v>0</v>
      </c>
    </row>
    <row r="39" spans="1:9" ht="28.2" customHeight="1" x14ac:dyDescent="0.25">
      <c r="A39" s="175" t="s">
        <v>195</v>
      </c>
      <c r="B39" s="175"/>
      <c r="C39" s="175"/>
      <c r="D39" s="175"/>
      <c r="E39" s="175"/>
      <c r="F39" s="175"/>
      <c r="G39" s="60">
        <v>33</v>
      </c>
      <c r="H39" s="70">
        <v>0</v>
      </c>
      <c r="I39" s="70">
        <v>0</v>
      </c>
    </row>
    <row r="40" spans="1:9" ht="28.2" customHeight="1" x14ac:dyDescent="0.25">
      <c r="A40" s="175" t="s">
        <v>196</v>
      </c>
      <c r="B40" s="175"/>
      <c r="C40" s="175"/>
      <c r="D40" s="175"/>
      <c r="E40" s="175"/>
      <c r="F40" s="175"/>
      <c r="G40" s="60">
        <v>34</v>
      </c>
      <c r="H40" s="70">
        <v>0</v>
      </c>
      <c r="I40" s="70">
        <v>0</v>
      </c>
    </row>
    <row r="41" spans="1:9" ht="22.95" customHeight="1" x14ac:dyDescent="0.25">
      <c r="A41" s="175" t="s">
        <v>197</v>
      </c>
      <c r="B41" s="175"/>
      <c r="C41" s="175"/>
      <c r="D41" s="175"/>
      <c r="E41" s="175"/>
      <c r="F41" s="175"/>
      <c r="G41" s="60">
        <v>35</v>
      </c>
      <c r="H41" s="70">
        <v>0</v>
      </c>
      <c r="I41" s="70">
        <v>0</v>
      </c>
    </row>
    <row r="42" spans="1:9" x14ac:dyDescent="0.25">
      <c r="A42" s="175" t="s">
        <v>198</v>
      </c>
      <c r="B42" s="175"/>
      <c r="C42" s="175"/>
      <c r="D42" s="175"/>
      <c r="E42" s="175"/>
      <c r="F42" s="175"/>
      <c r="G42" s="60">
        <v>36</v>
      </c>
      <c r="H42" s="70">
        <v>0</v>
      </c>
      <c r="I42" s="70">
        <v>0</v>
      </c>
    </row>
    <row r="43" spans="1:9" x14ac:dyDescent="0.25">
      <c r="A43" s="175" t="s">
        <v>199</v>
      </c>
      <c r="B43" s="175"/>
      <c r="C43" s="175"/>
      <c r="D43" s="175"/>
      <c r="E43" s="175"/>
      <c r="F43" s="175"/>
      <c r="G43" s="60">
        <v>37</v>
      </c>
      <c r="H43" s="70">
        <v>1360070.42</v>
      </c>
      <c r="I43" s="70">
        <v>843285.88</v>
      </c>
    </row>
    <row r="44" spans="1:9" x14ac:dyDescent="0.25">
      <c r="A44" s="175" t="s">
        <v>200</v>
      </c>
      <c r="B44" s="175"/>
      <c r="C44" s="175"/>
      <c r="D44" s="175"/>
      <c r="E44" s="175"/>
      <c r="F44" s="175"/>
      <c r="G44" s="60">
        <v>38</v>
      </c>
      <c r="H44" s="70">
        <v>0</v>
      </c>
      <c r="I44" s="70">
        <v>0</v>
      </c>
    </row>
    <row r="45" spans="1:9" x14ac:dyDescent="0.25">
      <c r="A45" s="175" t="s">
        <v>201</v>
      </c>
      <c r="B45" s="175"/>
      <c r="C45" s="175"/>
      <c r="D45" s="175"/>
      <c r="E45" s="175"/>
      <c r="F45" s="175"/>
      <c r="G45" s="60">
        <v>39</v>
      </c>
      <c r="H45" s="70">
        <v>0</v>
      </c>
      <c r="I45" s="70">
        <v>0</v>
      </c>
    </row>
    <row r="46" spans="1:9" x14ac:dyDescent="0.25">
      <c r="A46" s="175" t="s">
        <v>202</v>
      </c>
      <c r="B46" s="175"/>
      <c r="C46" s="175"/>
      <c r="D46" s="175"/>
      <c r="E46" s="175"/>
      <c r="F46" s="175"/>
      <c r="G46" s="60">
        <v>40</v>
      </c>
      <c r="H46" s="70">
        <v>163497.49</v>
      </c>
      <c r="I46" s="70">
        <v>86048.63</v>
      </c>
    </row>
    <row r="47" spans="1:9" x14ac:dyDescent="0.25">
      <c r="A47" s="177" t="s">
        <v>203</v>
      </c>
      <c r="B47" s="177"/>
      <c r="C47" s="177"/>
      <c r="D47" s="177"/>
      <c r="E47" s="177"/>
      <c r="F47" s="177"/>
      <c r="G47" s="61">
        <v>41</v>
      </c>
      <c r="H47" s="71">
        <f>SUM(H48:H54)</f>
        <v>774439.44</v>
      </c>
      <c r="I47" s="71">
        <f>SUM(I48:I54)</f>
        <v>472584.14999999997</v>
      </c>
    </row>
    <row r="48" spans="1:9" ht="23.4" customHeight="1" x14ac:dyDescent="0.25">
      <c r="A48" s="175" t="s">
        <v>204</v>
      </c>
      <c r="B48" s="175"/>
      <c r="C48" s="175"/>
      <c r="D48" s="175"/>
      <c r="E48" s="175"/>
      <c r="F48" s="175"/>
      <c r="G48" s="60">
        <v>42</v>
      </c>
      <c r="H48" s="70">
        <v>0</v>
      </c>
      <c r="I48" s="70">
        <v>0</v>
      </c>
    </row>
    <row r="49" spans="1:9" x14ac:dyDescent="0.25">
      <c r="A49" s="206" t="s">
        <v>205</v>
      </c>
      <c r="B49" s="206"/>
      <c r="C49" s="206"/>
      <c r="D49" s="206"/>
      <c r="E49" s="206"/>
      <c r="F49" s="206"/>
      <c r="G49" s="60">
        <v>43</v>
      </c>
      <c r="H49" s="70">
        <v>0</v>
      </c>
      <c r="I49" s="70">
        <v>0</v>
      </c>
    </row>
    <row r="50" spans="1:9" x14ac:dyDescent="0.25">
      <c r="A50" s="206" t="s">
        <v>206</v>
      </c>
      <c r="B50" s="206"/>
      <c r="C50" s="206"/>
      <c r="D50" s="206"/>
      <c r="E50" s="206"/>
      <c r="F50" s="206"/>
      <c r="G50" s="60">
        <v>44</v>
      </c>
      <c r="H50" s="70">
        <v>759149.62</v>
      </c>
      <c r="I50" s="70">
        <v>446826.22</v>
      </c>
    </row>
    <row r="51" spans="1:9" x14ac:dyDescent="0.25">
      <c r="A51" s="206" t="s">
        <v>207</v>
      </c>
      <c r="B51" s="206"/>
      <c r="C51" s="206"/>
      <c r="D51" s="206"/>
      <c r="E51" s="206"/>
      <c r="F51" s="206"/>
      <c r="G51" s="60">
        <v>45</v>
      </c>
      <c r="H51" s="70">
        <v>15289.82</v>
      </c>
      <c r="I51" s="70">
        <v>25757.93</v>
      </c>
    </row>
    <row r="52" spans="1:9" x14ac:dyDescent="0.25">
      <c r="A52" s="206" t="s">
        <v>208</v>
      </c>
      <c r="B52" s="206"/>
      <c r="C52" s="206"/>
      <c r="D52" s="206"/>
      <c r="E52" s="206"/>
      <c r="F52" s="206"/>
      <c r="G52" s="60">
        <v>46</v>
      </c>
      <c r="H52" s="70">
        <v>0</v>
      </c>
      <c r="I52" s="70">
        <v>0</v>
      </c>
    </row>
    <row r="53" spans="1:9" x14ac:dyDescent="0.25">
      <c r="A53" s="206" t="s">
        <v>209</v>
      </c>
      <c r="B53" s="206"/>
      <c r="C53" s="206"/>
      <c r="D53" s="206"/>
      <c r="E53" s="206"/>
      <c r="F53" s="206"/>
      <c r="G53" s="60">
        <v>47</v>
      </c>
      <c r="H53" s="70">
        <v>0</v>
      </c>
      <c r="I53" s="70">
        <v>0</v>
      </c>
    </row>
    <row r="54" spans="1:9" x14ac:dyDescent="0.25">
      <c r="A54" s="206" t="s">
        <v>210</v>
      </c>
      <c r="B54" s="206"/>
      <c r="C54" s="206"/>
      <c r="D54" s="206"/>
      <c r="E54" s="206"/>
      <c r="F54" s="206"/>
      <c r="G54" s="60">
        <v>48</v>
      </c>
      <c r="H54" s="70">
        <v>0</v>
      </c>
      <c r="I54" s="70">
        <v>0</v>
      </c>
    </row>
    <row r="55" spans="1:9" ht="30.6" customHeight="1" x14ac:dyDescent="0.25">
      <c r="A55" s="176" t="s">
        <v>211</v>
      </c>
      <c r="B55" s="176"/>
      <c r="C55" s="176"/>
      <c r="D55" s="176"/>
      <c r="E55" s="176"/>
      <c r="F55" s="176"/>
      <c r="G55" s="60">
        <v>49</v>
      </c>
      <c r="H55" s="70">
        <v>0</v>
      </c>
      <c r="I55" s="70">
        <v>0</v>
      </c>
    </row>
    <row r="56" spans="1:9" x14ac:dyDescent="0.25">
      <c r="A56" s="176" t="s">
        <v>212</v>
      </c>
      <c r="B56" s="176"/>
      <c r="C56" s="176"/>
      <c r="D56" s="176"/>
      <c r="E56" s="176"/>
      <c r="F56" s="176"/>
      <c r="G56" s="60">
        <v>50</v>
      </c>
      <c r="H56" s="70">
        <v>0</v>
      </c>
      <c r="I56" s="70">
        <v>0</v>
      </c>
    </row>
    <row r="57" spans="1:9" ht="28.95" customHeight="1" x14ac:dyDescent="0.25">
      <c r="A57" s="176" t="s">
        <v>213</v>
      </c>
      <c r="B57" s="176"/>
      <c r="C57" s="176"/>
      <c r="D57" s="176"/>
      <c r="E57" s="176"/>
      <c r="F57" s="176"/>
      <c r="G57" s="60">
        <v>51</v>
      </c>
      <c r="H57" s="70">
        <v>0</v>
      </c>
      <c r="I57" s="70">
        <v>0</v>
      </c>
    </row>
    <row r="58" spans="1:9" x14ac:dyDescent="0.25">
      <c r="A58" s="176" t="s">
        <v>214</v>
      </c>
      <c r="B58" s="176"/>
      <c r="C58" s="176"/>
      <c r="D58" s="176"/>
      <c r="E58" s="176"/>
      <c r="F58" s="176"/>
      <c r="G58" s="60">
        <v>52</v>
      </c>
      <c r="H58" s="70">
        <v>0</v>
      </c>
      <c r="I58" s="70">
        <v>0</v>
      </c>
    </row>
    <row r="59" spans="1:9" x14ac:dyDescent="0.25">
      <c r="A59" s="177" t="s">
        <v>215</v>
      </c>
      <c r="B59" s="177"/>
      <c r="C59" s="177"/>
      <c r="D59" s="177"/>
      <c r="E59" s="177"/>
      <c r="F59" s="177"/>
      <c r="G59" s="61">
        <v>53</v>
      </c>
      <c r="H59" s="71">
        <f>H7+H36+H55+H56</f>
        <v>258216893.91000003</v>
      </c>
      <c r="I59" s="71">
        <f>I7+I36+I55+I56</f>
        <v>239156669.55000001</v>
      </c>
    </row>
    <row r="60" spans="1:9" x14ac:dyDescent="0.25">
      <c r="A60" s="177" t="s">
        <v>216</v>
      </c>
      <c r="B60" s="177"/>
      <c r="C60" s="177"/>
      <c r="D60" s="177"/>
      <c r="E60" s="177"/>
      <c r="F60" s="177"/>
      <c r="G60" s="61">
        <v>54</v>
      </c>
      <c r="H60" s="71">
        <f>H13+H47+H57+H58</f>
        <v>228207492.97</v>
      </c>
      <c r="I60" s="71">
        <f>I13+I47+I57+I58</f>
        <v>218075546.60000005</v>
      </c>
    </row>
    <row r="61" spans="1:9" x14ac:dyDescent="0.25">
      <c r="A61" s="177" t="s">
        <v>217</v>
      </c>
      <c r="B61" s="177"/>
      <c r="C61" s="177"/>
      <c r="D61" s="177"/>
      <c r="E61" s="177"/>
      <c r="F61" s="177"/>
      <c r="G61" s="61">
        <v>55</v>
      </c>
      <c r="H61" s="71">
        <f>H59-H60</f>
        <v>30009400.940000027</v>
      </c>
      <c r="I61" s="71">
        <f>I59-I60</f>
        <v>21081122.949999958</v>
      </c>
    </row>
    <row r="62" spans="1:9" x14ac:dyDescent="0.25">
      <c r="A62" s="208" t="s">
        <v>218</v>
      </c>
      <c r="B62" s="208"/>
      <c r="C62" s="208"/>
      <c r="D62" s="208"/>
      <c r="E62" s="208"/>
      <c r="F62" s="208"/>
      <c r="G62" s="61">
        <v>56</v>
      </c>
      <c r="H62" s="71">
        <f>+IF((H59-H60)&gt;0,(H59-H60),0)</f>
        <v>30009400.940000027</v>
      </c>
      <c r="I62" s="71">
        <f>+IF((I59-I60)&gt;0,(I59-I60),0)</f>
        <v>21081122.949999958</v>
      </c>
    </row>
    <row r="63" spans="1:9" x14ac:dyDescent="0.25">
      <c r="A63" s="208" t="s">
        <v>219</v>
      </c>
      <c r="B63" s="208"/>
      <c r="C63" s="208"/>
      <c r="D63" s="208"/>
      <c r="E63" s="208"/>
      <c r="F63" s="208"/>
      <c r="G63" s="61">
        <v>57</v>
      </c>
      <c r="H63" s="71">
        <f>+IF((H59-H60)&lt;0,(H59-H60),0)</f>
        <v>0</v>
      </c>
      <c r="I63" s="71">
        <f>+IF((I59-I60)&lt;0,(I59-I60),0)</f>
        <v>0</v>
      </c>
    </row>
    <row r="64" spans="1:9" x14ac:dyDescent="0.25">
      <c r="A64" s="176" t="s">
        <v>220</v>
      </c>
      <c r="B64" s="176"/>
      <c r="C64" s="176"/>
      <c r="D64" s="176"/>
      <c r="E64" s="176"/>
      <c r="F64" s="176"/>
      <c r="G64" s="60">
        <v>58</v>
      </c>
      <c r="H64" s="70">
        <v>7539403.54</v>
      </c>
      <c r="I64" s="70">
        <v>3776078.62</v>
      </c>
    </row>
    <row r="65" spans="1:9" x14ac:dyDescent="0.25">
      <c r="A65" s="177" t="s">
        <v>221</v>
      </c>
      <c r="B65" s="177"/>
      <c r="C65" s="177"/>
      <c r="D65" s="177"/>
      <c r="E65" s="177"/>
      <c r="F65" s="177"/>
      <c r="G65" s="61">
        <v>59</v>
      </c>
      <c r="H65" s="71">
        <f>H61-H64</f>
        <v>22469997.400000028</v>
      </c>
      <c r="I65" s="71">
        <f>I61-I64</f>
        <v>17305044.329999957</v>
      </c>
    </row>
    <row r="66" spans="1:9" x14ac:dyDescent="0.25">
      <c r="A66" s="208" t="s">
        <v>222</v>
      </c>
      <c r="B66" s="208"/>
      <c r="C66" s="208"/>
      <c r="D66" s="208"/>
      <c r="E66" s="208"/>
      <c r="F66" s="208"/>
      <c r="G66" s="61">
        <v>60</v>
      </c>
      <c r="H66" s="71">
        <f>+IF((H61-H64)&gt;0,(H61-H64),0)</f>
        <v>22469997.400000028</v>
      </c>
      <c r="I66" s="71">
        <f>+IF((I61-I64)&gt;0,(I61-I64),0)</f>
        <v>17305044.329999957</v>
      </c>
    </row>
    <row r="67" spans="1:9" x14ac:dyDescent="0.25">
      <c r="A67" s="208" t="s">
        <v>223</v>
      </c>
      <c r="B67" s="208"/>
      <c r="C67" s="208"/>
      <c r="D67" s="208"/>
      <c r="E67" s="208"/>
      <c r="F67" s="208"/>
      <c r="G67" s="61">
        <v>61</v>
      </c>
      <c r="H67" s="71">
        <f>+IF((H61-H64)&lt;0,(H61-H64),0)</f>
        <v>0</v>
      </c>
      <c r="I67" s="71">
        <f>+IF((I61-I64)&lt;0,(I61-I64),0)</f>
        <v>0</v>
      </c>
    </row>
    <row r="68" spans="1:9" x14ac:dyDescent="0.25">
      <c r="A68" s="181" t="s">
        <v>224</v>
      </c>
      <c r="B68" s="181"/>
      <c r="C68" s="181"/>
      <c r="D68" s="181"/>
      <c r="E68" s="181"/>
      <c r="F68" s="181"/>
      <c r="G68" s="200"/>
      <c r="H68" s="200"/>
      <c r="I68" s="200"/>
    </row>
    <row r="69" spans="1:9" ht="25.95" customHeight="1" x14ac:dyDescent="0.25">
      <c r="A69" s="177" t="s">
        <v>225</v>
      </c>
      <c r="B69" s="177"/>
      <c r="C69" s="177"/>
      <c r="D69" s="177"/>
      <c r="E69" s="177"/>
      <c r="F69" s="177"/>
      <c r="G69" s="61">
        <v>62</v>
      </c>
      <c r="H69" s="71">
        <f>H70-H71</f>
        <v>0</v>
      </c>
      <c r="I69" s="71">
        <f>I70-I71</f>
        <v>0</v>
      </c>
    </row>
    <row r="70" spans="1:9" x14ac:dyDescent="0.25">
      <c r="A70" s="206" t="s">
        <v>226</v>
      </c>
      <c r="B70" s="206"/>
      <c r="C70" s="206"/>
      <c r="D70" s="206"/>
      <c r="E70" s="206"/>
      <c r="F70" s="206"/>
      <c r="G70" s="60">
        <v>63</v>
      </c>
      <c r="H70" s="70">
        <v>0</v>
      </c>
      <c r="I70" s="70">
        <v>0</v>
      </c>
    </row>
    <row r="71" spans="1:9" x14ac:dyDescent="0.25">
      <c r="A71" s="206" t="s">
        <v>227</v>
      </c>
      <c r="B71" s="206"/>
      <c r="C71" s="206"/>
      <c r="D71" s="206"/>
      <c r="E71" s="206"/>
      <c r="F71" s="206"/>
      <c r="G71" s="60">
        <v>64</v>
      </c>
      <c r="H71" s="70">
        <v>0</v>
      </c>
      <c r="I71" s="70">
        <v>0</v>
      </c>
    </row>
    <row r="72" spans="1:9" x14ac:dyDescent="0.25">
      <c r="A72" s="176" t="s">
        <v>228</v>
      </c>
      <c r="B72" s="176"/>
      <c r="C72" s="176"/>
      <c r="D72" s="176"/>
      <c r="E72" s="176"/>
      <c r="F72" s="176"/>
      <c r="G72" s="60">
        <v>65</v>
      </c>
      <c r="H72" s="70">
        <v>0</v>
      </c>
      <c r="I72" s="70">
        <v>0</v>
      </c>
    </row>
    <row r="73" spans="1:9" x14ac:dyDescent="0.25">
      <c r="A73" s="208" t="s">
        <v>229</v>
      </c>
      <c r="B73" s="208"/>
      <c r="C73" s="208"/>
      <c r="D73" s="208"/>
      <c r="E73" s="208"/>
      <c r="F73" s="208"/>
      <c r="G73" s="61">
        <v>66</v>
      </c>
      <c r="H73" s="74">
        <v>0</v>
      </c>
      <c r="I73" s="74">
        <v>0</v>
      </c>
    </row>
    <row r="74" spans="1:9" x14ac:dyDescent="0.25">
      <c r="A74" s="208" t="s">
        <v>230</v>
      </c>
      <c r="B74" s="208"/>
      <c r="C74" s="208"/>
      <c r="D74" s="208"/>
      <c r="E74" s="208"/>
      <c r="F74" s="208"/>
      <c r="G74" s="61">
        <v>67</v>
      </c>
      <c r="H74" s="74">
        <v>0</v>
      </c>
      <c r="I74" s="74">
        <v>0</v>
      </c>
    </row>
    <row r="75" spans="1:9" x14ac:dyDescent="0.25">
      <c r="A75" s="181" t="s">
        <v>231</v>
      </c>
      <c r="B75" s="181"/>
      <c r="C75" s="181"/>
      <c r="D75" s="181"/>
      <c r="E75" s="181"/>
      <c r="F75" s="181"/>
      <c r="G75" s="200"/>
      <c r="H75" s="200"/>
      <c r="I75" s="200"/>
    </row>
    <row r="76" spans="1:9" x14ac:dyDescent="0.25">
      <c r="A76" s="177" t="s">
        <v>232</v>
      </c>
      <c r="B76" s="177"/>
      <c r="C76" s="177"/>
      <c r="D76" s="177"/>
      <c r="E76" s="177"/>
      <c r="F76" s="177"/>
      <c r="G76" s="61">
        <v>68</v>
      </c>
      <c r="H76" s="74">
        <v>0</v>
      </c>
      <c r="I76" s="74">
        <v>0</v>
      </c>
    </row>
    <row r="77" spans="1:9" x14ac:dyDescent="0.25">
      <c r="A77" s="207" t="s">
        <v>233</v>
      </c>
      <c r="B77" s="207"/>
      <c r="C77" s="207"/>
      <c r="D77" s="207"/>
      <c r="E77" s="207"/>
      <c r="F77" s="207"/>
      <c r="G77" s="65">
        <v>69</v>
      </c>
      <c r="H77" s="75">
        <v>0</v>
      </c>
      <c r="I77" s="75">
        <v>0</v>
      </c>
    </row>
    <row r="78" spans="1:9" x14ac:dyDescent="0.25">
      <c r="A78" s="207" t="s">
        <v>234</v>
      </c>
      <c r="B78" s="207"/>
      <c r="C78" s="207"/>
      <c r="D78" s="207"/>
      <c r="E78" s="207"/>
      <c r="F78" s="207"/>
      <c r="G78" s="65">
        <v>70</v>
      </c>
      <c r="H78" s="75">
        <v>0</v>
      </c>
      <c r="I78" s="75">
        <v>0</v>
      </c>
    </row>
    <row r="79" spans="1:9" x14ac:dyDescent="0.25">
      <c r="A79" s="177" t="s">
        <v>235</v>
      </c>
      <c r="B79" s="177"/>
      <c r="C79" s="177"/>
      <c r="D79" s="177"/>
      <c r="E79" s="177"/>
      <c r="F79" s="177"/>
      <c r="G79" s="61">
        <v>71</v>
      </c>
      <c r="H79" s="74">
        <v>0</v>
      </c>
      <c r="I79" s="74">
        <v>0</v>
      </c>
    </row>
    <row r="80" spans="1:9" x14ac:dyDescent="0.25">
      <c r="A80" s="177" t="s">
        <v>236</v>
      </c>
      <c r="B80" s="177"/>
      <c r="C80" s="177"/>
      <c r="D80" s="177"/>
      <c r="E80" s="177"/>
      <c r="F80" s="177"/>
      <c r="G80" s="61">
        <v>72</v>
      </c>
      <c r="H80" s="74">
        <v>0</v>
      </c>
      <c r="I80" s="74">
        <v>0</v>
      </c>
    </row>
    <row r="81" spans="1:9" x14ac:dyDescent="0.25">
      <c r="A81" s="208" t="s">
        <v>237</v>
      </c>
      <c r="B81" s="208"/>
      <c r="C81" s="208"/>
      <c r="D81" s="208"/>
      <c r="E81" s="208"/>
      <c r="F81" s="208"/>
      <c r="G81" s="61">
        <v>73</v>
      </c>
      <c r="H81" s="74">
        <v>0</v>
      </c>
      <c r="I81" s="74">
        <v>0</v>
      </c>
    </row>
    <row r="82" spans="1:9" x14ac:dyDescent="0.25">
      <c r="A82" s="208" t="s">
        <v>238</v>
      </c>
      <c r="B82" s="208"/>
      <c r="C82" s="208"/>
      <c r="D82" s="208"/>
      <c r="E82" s="208"/>
      <c r="F82" s="208"/>
      <c r="G82" s="61">
        <v>74</v>
      </c>
      <c r="H82" s="74">
        <v>0</v>
      </c>
      <c r="I82" s="74">
        <v>0</v>
      </c>
    </row>
    <row r="83" spans="1:9" x14ac:dyDescent="0.25">
      <c r="A83" s="181" t="s">
        <v>239</v>
      </c>
      <c r="B83" s="181"/>
      <c r="C83" s="181"/>
      <c r="D83" s="181"/>
      <c r="E83" s="181"/>
      <c r="F83" s="181"/>
      <c r="G83" s="200"/>
      <c r="H83" s="200"/>
      <c r="I83" s="200"/>
    </row>
    <row r="84" spans="1:9" x14ac:dyDescent="0.25">
      <c r="A84" s="201" t="s">
        <v>240</v>
      </c>
      <c r="B84" s="201"/>
      <c r="C84" s="201"/>
      <c r="D84" s="201"/>
      <c r="E84" s="201"/>
      <c r="F84" s="201"/>
      <c r="G84" s="61">
        <v>75</v>
      </c>
      <c r="H84" s="76">
        <f>H85+H86</f>
        <v>0</v>
      </c>
      <c r="I84" s="76">
        <f>I85+I86</f>
        <v>0</v>
      </c>
    </row>
    <row r="85" spans="1:9" x14ac:dyDescent="0.25">
      <c r="A85" s="202" t="s">
        <v>241</v>
      </c>
      <c r="B85" s="202"/>
      <c r="C85" s="202"/>
      <c r="D85" s="202"/>
      <c r="E85" s="202"/>
      <c r="F85" s="202"/>
      <c r="G85" s="60">
        <v>76</v>
      </c>
      <c r="H85" s="77">
        <v>0</v>
      </c>
      <c r="I85" s="77">
        <v>0</v>
      </c>
    </row>
    <row r="86" spans="1:9" x14ac:dyDescent="0.25">
      <c r="A86" s="202" t="s">
        <v>242</v>
      </c>
      <c r="B86" s="202"/>
      <c r="C86" s="202"/>
      <c r="D86" s="202"/>
      <c r="E86" s="202"/>
      <c r="F86" s="202"/>
      <c r="G86" s="60">
        <v>77</v>
      </c>
      <c r="H86" s="77">
        <v>0</v>
      </c>
      <c r="I86" s="77">
        <v>0</v>
      </c>
    </row>
    <row r="87" spans="1:9" x14ac:dyDescent="0.25">
      <c r="A87" s="203" t="s">
        <v>243</v>
      </c>
      <c r="B87" s="203"/>
      <c r="C87" s="203"/>
      <c r="D87" s="203"/>
      <c r="E87" s="203"/>
      <c r="F87" s="203"/>
      <c r="G87" s="204"/>
      <c r="H87" s="204"/>
      <c r="I87" s="204"/>
    </row>
    <row r="88" spans="1:9" x14ac:dyDescent="0.25">
      <c r="A88" s="205" t="s">
        <v>244</v>
      </c>
      <c r="B88" s="205"/>
      <c r="C88" s="205"/>
      <c r="D88" s="205"/>
      <c r="E88" s="205"/>
      <c r="F88" s="205"/>
      <c r="G88" s="60">
        <v>78</v>
      </c>
      <c r="H88" s="77">
        <v>22469997.400000028</v>
      </c>
      <c r="I88" s="77">
        <v>17305044.329999957</v>
      </c>
    </row>
    <row r="89" spans="1:9" ht="29.25" customHeight="1" x14ac:dyDescent="0.25">
      <c r="A89" s="199" t="s">
        <v>245</v>
      </c>
      <c r="B89" s="199"/>
      <c r="C89" s="199"/>
      <c r="D89" s="199"/>
      <c r="E89" s="199"/>
      <c r="F89" s="199"/>
      <c r="G89" s="61">
        <v>79</v>
      </c>
      <c r="H89" s="76">
        <f>H90+H97</f>
        <v>0</v>
      </c>
      <c r="I89" s="76">
        <f>I90+I97</f>
        <v>0</v>
      </c>
    </row>
    <row r="90" spans="1:9" ht="24.6" customHeight="1" x14ac:dyDescent="0.25">
      <c r="A90" s="211" t="s">
        <v>246</v>
      </c>
      <c r="B90" s="211"/>
      <c r="C90" s="211"/>
      <c r="D90" s="211"/>
      <c r="E90" s="211"/>
      <c r="F90" s="211"/>
      <c r="G90" s="61">
        <v>80</v>
      </c>
      <c r="H90" s="76">
        <f>SUM(H91:H95)</f>
        <v>0</v>
      </c>
      <c r="I90" s="76">
        <f>SUM(I91:I95)</f>
        <v>0</v>
      </c>
    </row>
    <row r="91" spans="1:9" ht="24.6" customHeight="1" x14ac:dyDescent="0.25">
      <c r="A91" s="206" t="s">
        <v>247</v>
      </c>
      <c r="B91" s="206"/>
      <c r="C91" s="206"/>
      <c r="D91" s="206"/>
      <c r="E91" s="206"/>
      <c r="F91" s="206"/>
      <c r="G91" s="61">
        <v>81</v>
      </c>
      <c r="H91" s="77">
        <v>0</v>
      </c>
      <c r="I91" s="77">
        <v>0</v>
      </c>
    </row>
    <row r="92" spans="1:9" ht="39" customHeight="1" x14ac:dyDescent="0.25">
      <c r="A92" s="206" t="s">
        <v>248</v>
      </c>
      <c r="B92" s="206"/>
      <c r="C92" s="206"/>
      <c r="D92" s="206"/>
      <c r="E92" s="206"/>
      <c r="F92" s="206"/>
      <c r="G92" s="61">
        <v>82</v>
      </c>
      <c r="H92" s="77">
        <v>0</v>
      </c>
      <c r="I92" s="77">
        <v>0</v>
      </c>
    </row>
    <row r="93" spans="1:9" ht="44.25" customHeight="1" x14ac:dyDescent="0.25">
      <c r="A93" s="206" t="s">
        <v>249</v>
      </c>
      <c r="B93" s="206"/>
      <c r="C93" s="206"/>
      <c r="D93" s="206"/>
      <c r="E93" s="206"/>
      <c r="F93" s="206"/>
      <c r="G93" s="61">
        <v>83</v>
      </c>
      <c r="H93" s="77">
        <v>0</v>
      </c>
      <c r="I93" s="77">
        <v>0</v>
      </c>
    </row>
    <row r="94" spans="1:9" ht="16.5" customHeight="1" x14ac:dyDescent="0.25">
      <c r="A94" s="206" t="s">
        <v>250</v>
      </c>
      <c r="B94" s="206"/>
      <c r="C94" s="206"/>
      <c r="D94" s="206"/>
      <c r="E94" s="206"/>
      <c r="F94" s="206"/>
      <c r="G94" s="61">
        <v>84</v>
      </c>
      <c r="H94" s="77">
        <v>0</v>
      </c>
      <c r="I94" s="77">
        <v>0</v>
      </c>
    </row>
    <row r="95" spans="1:9" ht="13.5" customHeight="1" x14ac:dyDescent="0.25">
      <c r="A95" s="206" t="s">
        <v>251</v>
      </c>
      <c r="B95" s="206"/>
      <c r="C95" s="206"/>
      <c r="D95" s="206"/>
      <c r="E95" s="206"/>
      <c r="F95" s="206"/>
      <c r="G95" s="61">
        <v>85</v>
      </c>
      <c r="H95" s="77">
        <v>0</v>
      </c>
      <c r="I95" s="77">
        <v>0</v>
      </c>
    </row>
    <row r="96" spans="1:9" ht="24.6" customHeight="1" x14ac:dyDescent="0.25">
      <c r="A96" s="206" t="s">
        <v>252</v>
      </c>
      <c r="B96" s="206"/>
      <c r="C96" s="206"/>
      <c r="D96" s="206"/>
      <c r="E96" s="206"/>
      <c r="F96" s="206"/>
      <c r="G96" s="61">
        <v>86</v>
      </c>
      <c r="H96" s="77">
        <v>0</v>
      </c>
      <c r="I96" s="77">
        <v>0</v>
      </c>
    </row>
    <row r="97" spans="1:9" ht="24.6" customHeight="1" x14ac:dyDescent="0.25">
      <c r="A97" s="211" t="s">
        <v>441</v>
      </c>
      <c r="B97" s="211"/>
      <c r="C97" s="211"/>
      <c r="D97" s="211"/>
      <c r="E97" s="211"/>
      <c r="F97" s="211"/>
      <c r="G97" s="61">
        <v>87</v>
      </c>
      <c r="H97" s="76">
        <f>SUM(H98:H106)</f>
        <v>0</v>
      </c>
      <c r="I97" s="76">
        <f>SUM(I98:I106)</f>
        <v>0</v>
      </c>
    </row>
    <row r="98" spans="1:9" x14ac:dyDescent="0.25">
      <c r="A98" s="206" t="s">
        <v>253</v>
      </c>
      <c r="B98" s="206"/>
      <c r="C98" s="206"/>
      <c r="D98" s="206"/>
      <c r="E98" s="206"/>
      <c r="F98" s="206"/>
      <c r="G98" s="60">
        <v>88</v>
      </c>
      <c r="H98" s="77">
        <v>0</v>
      </c>
      <c r="I98" s="77">
        <v>0</v>
      </c>
    </row>
    <row r="99" spans="1:9" ht="35.25" customHeight="1" x14ac:dyDescent="0.25">
      <c r="A99" s="206" t="s">
        <v>432</v>
      </c>
      <c r="B99" s="206"/>
      <c r="C99" s="206"/>
      <c r="D99" s="206"/>
      <c r="E99" s="206"/>
      <c r="F99" s="206"/>
      <c r="G99" s="60">
        <v>89</v>
      </c>
      <c r="H99" s="77">
        <v>0</v>
      </c>
      <c r="I99" s="77">
        <v>0</v>
      </c>
    </row>
    <row r="100" spans="1:9" ht="35.25" customHeight="1" x14ac:dyDescent="0.25">
      <c r="A100" s="206" t="s">
        <v>433</v>
      </c>
      <c r="B100" s="206"/>
      <c r="C100" s="206"/>
      <c r="D100" s="206"/>
      <c r="E100" s="206"/>
      <c r="F100" s="206"/>
      <c r="G100" s="60">
        <v>90</v>
      </c>
      <c r="H100" s="77">
        <v>0</v>
      </c>
      <c r="I100" s="77">
        <v>0</v>
      </c>
    </row>
    <row r="101" spans="1:9" x14ac:dyDescent="0.25">
      <c r="A101" s="206" t="s">
        <v>434</v>
      </c>
      <c r="B101" s="206"/>
      <c r="C101" s="206"/>
      <c r="D101" s="206"/>
      <c r="E101" s="206"/>
      <c r="F101" s="206"/>
      <c r="G101" s="60">
        <v>91</v>
      </c>
      <c r="H101" s="77">
        <v>0</v>
      </c>
      <c r="I101" s="77">
        <v>0</v>
      </c>
    </row>
    <row r="102" spans="1:9" ht="33.75" customHeight="1" x14ac:dyDescent="0.25">
      <c r="A102" s="206" t="s">
        <v>435</v>
      </c>
      <c r="B102" s="206"/>
      <c r="C102" s="206"/>
      <c r="D102" s="206"/>
      <c r="E102" s="206"/>
      <c r="F102" s="206"/>
      <c r="G102" s="60">
        <v>92</v>
      </c>
      <c r="H102" s="77">
        <v>0</v>
      </c>
      <c r="I102" s="77">
        <v>0</v>
      </c>
    </row>
    <row r="103" spans="1:9" ht="29.25" customHeight="1" x14ac:dyDescent="0.25">
      <c r="A103" s="206" t="s">
        <v>436</v>
      </c>
      <c r="B103" s="206"/>
      <c r="C103" s="206"/>
      <c r="D103" s="206"/>
      <c r="E103" s="206"/>
      <c r="F103" s="206"/>
      <c r="G103" s="60">
        <v>93</v>
      </c>
      <c r="H103" s="77">
        <v>0</v>
      </c>
      <c r="I103" s="77">
        <v>0</v>
      </c>
    </row>
    <row r="104" spans="1:9" x14ac:dyDescent="0.25">
      <c r="A104" s="206" t="s">
        <v>437</v>
      </c>
      <c r="B104" s="206"/>
      <c r="C104" s="206"/>
      <c r="D104" s="206"/>
      <c r="E104" s="206"/>
      <c r="F104" s="206"/>
      <c r="G104" s="60">
        <v>94</v>
      </c>
      <c r="H104" s="77">
        <v>0</v>
      </c>
      <c r="I104" s="77">
        <v>0</v>
      </c>
    </row>
    <row r="105" spans="1:9" ht="24.75" customHeight="1" x14ac:dyDescent="0.25">
      <c r="A105" s="206" t="s">
        <v>438</v>
      </c>
      <c r="B105" s="206"/>
      <c r="C105" s="206"/>
      <c r="D105" s="206"/>
      <c r="E105" s="206"/>
      <c r="F105" s="206"/>
      <c r="G105" s="60">
        <v>95</v>
      </c>
      <c r="H105" s="77">
        <v>0</v>
      </c>
      <c r="I105" s="77">
        <v>0</v>
      </c>
    </row>
    <row r="106" spans="1:9" ht="15.75" customHeight="1" x14ac:dyDescent="0.25">
      <c r="A106" s="206" t="s">
        <v>439</v>
      </c>
      <c r="B106" s="206"/>
      <c r="C106" s="206"/>
      <c r="D106" s="206"/>
      <c r="E106" s="206"/>
      <c r="F106" s="206"/>
      <c r="G106" s="60">
        <v>96</v>
      </c>
      <c r="H106" s="77">
        <v>0</v>
      </c>
      <c r="I106" s="77">
        <v>0</v>
      </c>
    </row>
    <row r="107" spans="1:9" ht="24.75" customHeight="1" x14ac:dyDescent="0.25">
      <c r="A107" s="206" t="s">
        <v>440</v>
      </c>
      <c r="B107" s="206"/>
      <c r="C107" s="206"/>
      <c r="D107" s="206"/>
      <c r="E107" s="206"/>
      <c r="F107" s="206"/>
      <c r="G107" s="60">
        <v>97</v>
      </c>
      <c r="H107" s="77">
        <v>0</v>
      </c>
      <c r="I107" s="77">
        <v>0</v>
      </c>
    </row>
    <row r="108" spans="1:9" ht="27.6" customHeight="1" x14ac:dyDescent="0.25">
      <c r="A108" s="199" t="s">
        <v>442</v>
      </c>
      <c r="B108" s="199"/>
      <c r="C108" s="199"/>
      <c r="D108" s="199"/>
      <c r="E108" s="199"/>
      <c r="F108" s="199"/>
      <c r="G108" s="61">
        <v>98</v>
      </c>
      <c r="H108" s="76">
        <f>H90+H97-H107-H96</f>
        <v>0</v>
      </c>
      <c r="I108" s="76">
        <f>I90+I97-I107-I96</f>
        <v>0</v>
      </c>
    </row>
    <row r="109" spans="1:9" ht="22.2" customHeight="1" x14ac:dyDescent="0.25">
      <c r="A109" s="199" t="s">
        <v>443</v>
      </c>
      <c r="B109" s="199"/>
      <c r="C109" s="199"/>
      <c r="D109" s="199"/>
      <c r="E109" s="199"/>
      <c r="F109" s="199"/>
      <c r="G109" s="61">
        <v>99</v>
      </c>
      <c r="H109" s="76">
        <f>H88+H108</f>
        <v>22469997.400000028</v>
      </c>
      <c r="I109" s="76">
        <f>I88+I108</f>
        <v>17305044.329999957</v>
      </c>
    </row>
    <row r="110" spans="1:9" x14ac:dyDescent="0.25">
      <c r="A110" s="181" t="s">
        <v>254</v>
      </c>
      <c r="B110" s="181"/>
      <c r="C110" s="181"/>
      <c r="D110" s="181"/>
      <c r="E110" s="181"/>
      <c r="F110" s="181"/>
      <c r="G110" s="200"/>
      <c r="H110" s="200"/>
      <c r="I110" s="200"/>
    </row>
    <row r="111" spans="1:9" ht="24.75" customHeight="1" x14ac:dyDescent="0.25">
      <c r="A111" s="201" t="s">
        <v>444</v>
      </c>
      <c r="B111" s="201"/>
      <c r="C111" s="201"/>
      <c r="D111" s="201"/>
      <c r="E111" s="201"/>
      <c r="F111" s="201"/>
      <c r="G111" s="61">
        <v>100</v>
      </c>
      <c r="H111" s="76">
        <f>H112+H113</f>
        <v>0</v>
      </c>
      <c r="I111" s="76">
        <f>I112+I113</f>
        <v>0</v>
      </c>
    </row>
    <row r="112" spans="1:9" x14ac:dyDescent="0.25">
      <c r="A112" s="202" t="s">
        <v>255</v>
      </c>
      <c r="B112" s="202"/>
      <c r="C112" s="202"/>
      <c r="D112" s="202"/>
      <c r="E112" s="202"/>
      <c r="F112" s="202"/>
      <c r="G112" s="60">
        <v>101</v>
      </c>
      <c r="H112" s="77">
        <v>0</v>
      </c>
      <c r="I112" s="77">
        <v>0</v>
      </c>
    </row>
    <row r="113" spans="1:9" x14ac:dyDescent="0.25">
      <c r="A113" s="202" t="s">
        <v>256</v>
      </c>
      <c r="B113" s="202"/>
      <c r="C113" s="202"/>
      <c r="D113" s="202"/>
      <c r="E113" s="202"/>
      <c r="F113" s="202"/>
      <c r="G113" s="60">
        <v>102</v>
      </c>
      <c r="H113" s="77">
        <v>0</v>
      </c>
      <c r="I113" s="77">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J7" sqref="J7"/>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16" t="s">
        <v>257</v>
      </c>
      <c r="B1" s="220"/>
      <c r="C1" s="220"/>
      <c r="D1" s="220"/>
      <c r="E1" s="220"/>
      <c r="F1" s="220"/>
      <c r="G1" s="220"/>
      <c r="H1" s="220"/>
      <c r="I1" s="220"/>
    </row>
    <row r="2" spans="1:9" x14ac:dyDescent="0.25">
      <c r="A2" s="215" t="s">
        <v>535</v>
      </c>
      <c r="B2" s="186"/>
      <c r="C2" s="186"/>
      <c r="D2" s="186"/>
      <c r="E2" s="186"/>
      <c r="F2" s="186"/>
      <c r="G2" s="186"/>
      <c r="H2" s="186"/>
      <c r="I2" s="186"/>
    </row>
    <row r="3" spans="1:9" x14ac:dyDescent="0.25">
      <c r="A3" s="197" t="s">
        <v>41</v>
      </c>
      <c r="B3" s="222"/>
      <c r="C3" s="222"/>
      <c r="D3" s="222"/>
      <c r="E3" s="222"/>
      <c r="F3" s="222"/>
      <c r="G3" s="222"/>
      <c r="H3" s="222"/>
      <c r="I3" s="222"/>
    </row>
    <row r="4" spans="1:9" x14ac:dyDescent="0.25">
      <c r="A4" s="221" t="s">
        <v>468</v>
      </c>
      <c r="B4" s="189"/>
      <c r="C4" s="189"/>
      <c r="D4" s="189"/>
      <c r="E4" s="189"/>
      <c r="F4" s="189"/>
      <c r="G4" s="189"/>
      <c r="H4" s="189"/>
      <c r="I4" s="190"/>
    </row>
    <row r="5" spans="1:9" ht="20.399999999999999" x14ac:dyDescent="0.25">
      <c r="A5" s="212" t="s">
        <v>42</v>
      </c>
      <c r="B5" s="194"/>
      <c r="C5" s="194"/>
      <c r="D5" s="194"/>
      <c r="E5" s="194"/>
      <c r="F5" s="194"/>
      <c r="G5" s="66" t="s">
        <v>258</v>
      </c>
      <c r="H5" s="63" t="s">
        <v>161</v>
      </c>
      <c r="I5" s="63" t="s">
        <v>162</v>
      </c>
    </row>
    <row r="6" spans="1:9" x14ac:dyDescent="0.25">
      <c r="A6" s="223">
        <v>1</v>
      </c>
      <c r="B6" s="194"/>
      <c r="C6" s="194"/>
      <c r="D6" s="194"/>
      <c r="E6" s="194"/>
      <c r="F6" s="194"/>
      <c r="G6" s="63">
        <v>2</v>
      </c>
      <c r="H6" s="63" t="s">
        <v>259</v>
      </c>
      <c r="I6" s="63" t="s">
        <v>260</v>
      </c>
    </row>
    <row r="7" spans="1:9" x14ac:dyDescent="0.25">
      <c r="A7" s="217" t="s">
        <v>261</v>
      </c>
      <c r="B7" s="217"/>
      <c r="C7" s="217"/>
      <c r="D7" s="217"/>
      <c r="E7" s="217"/>
      <c r="F7" s="217"/>
      <c r="G7" s="217"/>
      <c r="H7" s="217"/>
      <c r="I7" s="217"/>
    </row>
    <row r="8" spans="1:9" ht="12.75" customHeight="1" x14ac:dyDescent="0.25">
      <c r="A8" s="206" t="s">
        <v>262</v>
      </c>
      <c r="B8" s="206"/>
      <c r="C8" s="206"/>
      <c r="D8" s="206"/>
      <c r="E8" s="206"/>
      <c r="F8" s="206"/>
      <c r="G8" s="65">
        <v>1</v>
      </c>
      <c r="H8" s="78">
        <v>30009400.940000001</v>
      </c>
      <c r="I8" s="78">
        <v>21081122.949999999</v>
      </c>
    </row>
    <row r="9" spans="1:9" ht="12.75" customHeight="1" x14ac:dyDescent="0.25">
      <c r="A9" s="208" t="s">
        <v>263</v>
      </c>
      <c r="B9" s="208"/>
      <c r="C9" s="208"/>
      <c r="D9" s="208"/>
      <c r="E9" s="208"/>
      <c r="F9" s="208"/>
      <c r="G9" s="61">
        <v>2</v>
      </c>
      <c r="H9" s="79">
        <f>H10+H11+H12+H13+H14+H15+H16+H17</f>
        <v>-2781716.4799999995</v>
      </c>
      <c r="I9" s="79">
        <f>I10+I11+I12+I13+I14+I15+I16+I17</f>
        <v>5217063.2799999993</v>
      </c>
    </row>
    <row r="10" spans="1:9" ht="12.75" customHeight="1" x14ac:dyDescent="0.25">
      <c r="A10" s="219" t="s">
        <v>264</v>
      </c>
      <c r="B10" s="219"/>
      <c r="C10" s="219"/>
      <c r="D10" s="219"/>
      <c r="E10" s="219"/>
      <c r="F10" s="219"/>
      <c r="G10" s="65">
        <v>3</v>
      </c>
      <c r="H10" s="78">
        <v>5118014.9000000004</v>
      </c>
      <c r="I10" s="78">
        <v>5020883.34</v>
      </c>
    </row>
    <row r="11" spans="1:9" ht="31.2" customHeight="1" x14ac:dyDescent="0.25">
      <c r="A11" s="219" t="s">
        <v>265</v>
      </c>
      <c r="B11" s="219"/>
      <c r="C11" s="219"/>
      <c r="D11" s="219"/>
      <c r="E11" s="219"/>
      <c r="F11" s="219"/>
      <c r="G11" s="65">
        <v>4</v>
      </c>
      <c r="H11" s="78">
        <v>-55360.94</v>
      </c>
      <c r="I11" s="78">
        <v>-151918.07999999999</v>
      </c>
    </row>
    <row r="12" spans="1:9" ht="28.2" customHeight="1" x14ac:dyDescent="0.25">
      <c r="A12" s="219" t="s">
        <v>266</v>
      </c>
      <c r="B12" s="219"/>
      <c r="C12" s="219"/>
      <c r="D12" s="219"/>
      <c r="E12" s="219"/>
      <c r="F12" s="219"/>
      <c r="G12" s="65">
        <v>5</v>
      </c>
      <c r="H12" s="78">
        <v>-158091.01999999999</v>
      </c>
      <c r="I12" s="78">
        <v>-78042.13</v>
      </c>
    </row>
    <row r="13" spans="1:9" ht="12.75" customHeight="1" x14ac:dyDescent="0.25">
      <c r="A13" s="219" t="s">
        <v>267</v>
      </c>
      <c r="B13" s="219"/>
      <c r="C13" s="219"/>
      <c r="D13" s="219"/>
      <c r="E13" s="219"/>
      <c r="F13" s="219"/>
      <c r="G13" s="65">
        <v>6</v>
      </c>
      <c r="H13" s="78">
        <v>-8852742.25</v>
      </c>
      <c r="I13" s="78">
        <v>-851292.38</v>
      </c>
    </row>
    <row r="14" spans="1:9" ht="12.75" customHeight="1" x14ac:dyDescent="0.25">
      <c r="A14" s="219" t="s">
        <v>268</v>
      </c>
      <c r="B14" s="219"/>
      <c r="C14" s="219"/>
      <c r="D14" s="219"/>
      <c r="E14" s="219"/>
      <c r="F14" s="219"/>
      <c r="G14" s="65">
        <v>7</v>
      </c>
      <c r="H14" s="78">
        <v>759149.62</v>
      </c>
      <c r="I14" s="78">
        <v>446826.22</v>
      </c>
    </row>
    <row r="15" spans="1:9" ht="12.75" customHeight="1" x14ac:dyDescent="0.25">
      <c r="A15" s="219" t="s">
        <v>269</v>
      </c>
      <c r="B15" s="219"/>
      <c r="C15" s="219"/>
      <c r="D15" s="219"/>
      <c r="E15" s="219"/>
      <c r="F15" s="219"/>
      <c r="G15" s="65">
        <v>8</v>
      </c>
      <c r="H15" s="78">
        <v>0</v>
      </c>
      <c r="I15" s="78">
        <v>0</v>
      </c>
    </row>
    <row r="16" spans="1:9" ht="12.75" customHeight="1" x14ac:dyDescent="0.25">
      <c r="A16" s="219" t="s">
        <v>270</v>
      </c>
      <c r="B16" s="219"/>
      <c r="C16" s="219"/>
      <c r="D16" s="219"/>
      <c r="E16" s="219"/>
      <c r="F16" s="219"/>
      <c r="G16" s="65">
        <v>9</v>
      </c>
      <c r="H16" s="78">
        <v>-27964.25</v>
      </c>
      <c r="I16" s="78">
        <v>2241.75</v>
      </c>
    </row>
    <row r="17" spans="1:9" ht="27.6" customHeight="1" x14ac:dyDescent="0.25">
      <c r="A17" s="219" t="s">
        <v>271</v>
      </c>
      <c r="B17" s="219"/>
      <c r="C17" s="219"/>
      <c r="D17" s="219"/>
      <c r="E17" s="219"/>
      <c r="F17" s="219"/>
      <c r="G17" s="65">
        <v>10</v>
      </c>
      <c r="H17" s="78">
        <v>435277.46</v>
      </c>
      <c r="I17" s="78">
        <v>828364.56</v>
      </c>
    </row>
    <row r="18" spans="1:9" ht="29.4" customHeight="1" x14ac:dyDescent="0.25">
      <c r="A18" s="199" t="s">
        <v>272</v>
      </c>
      <c r="B18" s="199"/>
      <c r="C18" s="199"/>
      <c r="D18" s="199"/>
      <c r="E18" s="199"/>
      <c r="F18" s="199"/>
      <c r="G18" s="61">
        <v>11</v>
      </c>
      <c r="H18" s="79">
        <f>H8+H9</f>
        <v>27227684.460000001</v>
      </c>
      <c r="I18" s="79">
        <f>I8+I9</f>
        <v>26298186.229999997</v>
      </c>
    </row>
    <row r="19" spans="1:9" ht="12.75" customHeight="1" x14ac:dyDescent="0.25">
      <c r="A19" s="208" t="s">
        <v>273</v>
      </c>
      <c r="B19" s="208"/>
      <c r="C19" s="208"/>
      <c r="D19" s="208"/>
      <c r="E19" s="208"/>
      <c r="F19" s="208"/>
      <c r="G19" s="61">
        <v>12</v>
      </c>
      <c r="H19" s="79">
        <f>H20+H21+H22+H23</f>
        <v>-9257457.6300000008</v>
      </c>
      <c r="I19" s="79">
        <f>I20+I21+I22+I23</f>
        <v>-1350382.5000000005</v>
      </c>
    </row>
    <row r="20" spans="1:9" ht="12.75" customHeight="1" x14ac:dyDescent="0.25">
      <c r="A20" s="219" t="s">
        <v>274</v>
      </c>
      <c r="B20" s="219"/>
      <c r="C20" s="219"/>
      <c r="D20" s="219"/>
      <c r="E20" s="219"/>
      <c r="F20" s="219"/>
      <c r="G20" s="65">
        <v>13</v>
      </c>
      <c r="H20" s="78">
        <v>-3278067.7</v>
      </c>
      <c r="I20" s="78">
        <v>-7287756.4000000004</v>
      </c>
    </row>
    <row r="21" spans="1:9" ht="12.75" customHeight="1" x14ac:dyDescent="0.25">
      <c r="A21" s="219" t="s">
        <v>275</v>
      </c>
      <c r="B21" s="219"/>
      <c r="C21" s="219"/>
      <c r="D21" s="219"/>
      <c r="E21" s="219"/>
      <c r="F21" s="219"/>
      <c r="G21" s="65">
        <v>14</v>
      </c>
      <c r="H21" s="78">
        <v>-6920703.0300000003</v>
      </c>
      <c r="I21" s="78">
        <v>5862103.0899999999</v>
      </c>
    </row>
    <row r="22" spans="1:9" ht="12.75" customHeight="1" x14ac:dyDescent="0.25">
      <c r="A22" s="219" t="s">
        <v>276</v>
      </c>
      <c r="B22" s="219"/>
      <c r="C22" s="219"/>
      <c r="D22" s="219"/>
      <c r="E22" s="219"/>
      <c r="F22" s="219"/>
      <c r="G22" s="65">
        <v>15</v>
      </c>
      <c r="H22" s="78">
        <v>1199932.45</v>
      </c>
      <c r="I22" s="78">
        <v>-1328046.1299999999</v>
      </c>
    </row>
    <row r="23" spans="1:9" ht="12.75" customHeight="1" x14ac:dyDescent="0.25">
      <c r="A23" s="219" t="s">
        <v>277</v>
      </c>
      <c r="B23" s="219"/>
      <c r="C23" s="219"/>
      <c r="D23" s="219"/>
      <c r="E23" s="219"/>
      <c r="F23" s="219"/>
      <c r="G23" s="65">
        <v>16</v>
      </c>
      <c r="H23" s="78">
        <v>-258619.35</v>
      </c>
      <c r="I23" s="78">
        <v>1403316.94</v>
      </c>
    </row>
    <row r="24" spans="1:9" ht="12.75" customHeight="1" x14ac:dyDescent="0.25">
      <c r="A24" s="199" t="s">
        <v>278</v>
      </c>
      <c r="B24" s="199"/>
      <c r="C24" s="199"/>
      <c r="D24" s="199"/>
      <c r="E24" s="199"/>
      <c r="F24" s="199"/>
      <c r="G24" s="61">
        <v>17</v>
      </c>
      <c r="H24" s="79">
        <f>H18+H19</f>
        <v>17970226.829999998</v>
      </c>
      <c r="I24" s="79">
        <f>I18+I19</f>
        <v>24947803.729999997</v>
      </c>
    </row>
    <row r="25" spans="1:9" ht="12.75" customHeight="1" x14ac:dyDescent="0.25">
      <c r="A25" s="206" t="s">
        <v>279</v>
      </c>
      <c r="B25" s="206"/>
      <c r="C25" s="206"/>
      <c r="D25" s="206"/>
      <c r="E25" s="206"/>
      <c r="F25" s="206"/>
      <c r="G25" s="65">
        <v>18</v>
      </c>
      <c r="H25" s="78">
        <v>-751622.86</v>
      </c>
      <c r="I25" s="78">
        <v>-446826.22</v>
      </c>
    </row>
    <row r="26" spans="1:9" ht="12.75" customHeight="1" x14ac:dyDescent="0.25">
      <c r="A26" s="206" t="s">
        <v>280</v>
      </c>
      <c r="B26" s="206"/>
      <c r="C26" s="206"/>
      <c r="D26" s="206"/>
      <c r="E26" s="206"/>
      <c r="F26" s="206"/>
      <c r="G26" s="65">
        <v>19</v>
      </c>
      <c r="H26" s="78">
        <v>-6294197.6299999999</v>
      </c>
      <c r="I26" s="78">
        <v>-5756289.8899999997</v>
      </c>
    </row>
    <row r="27" spans="1:9" ht="28.95" customHeight="1" x14ac:dyDescent="0.25">
      <c r="A27" s="201" t="s">
        <v>281</v>
      </c>
      <c r="B27" s="201"/>
      <c r="C27" s="201"/>
      <c r="D27" s="201"/>
      <c r="E27" s="201"/>
      <c r="F27" s="201"/>
      <c r="G27" s="61">
        <v>20</v>
      </c>
      <c r="H27" s="79">
        <f>H24+H25+H26</f>
        <v>10924406.34</v>
      </c>
      <c r="I27" s="79">
        <f>I24+I25+I26</f>
        <v>18744687.619999997</v>
      </c>
    </row>
    <row r="28" spans="1:9" x14ac:dyDescent="0.25">
      <c r="A28" s="217" t="s">
        <v>282</v>
      </c>
      <c r="B28" s="217"/>
      <c r="C28" s="217"/>
      <c r="D28" s="217"/>
      <c r="E28" s="217"/>
      <c r="F28" s="217"/>
      <c r="G28" s="217"/>
      <c r="H28" s="217"/>
      <c r="I28" s="217"/>
    </row>
    <row r="29" spans="1:9" ht="23.4" customHeight="1" x14ac:dyDescent="0.25">
      <c r="A29" s="206" t="s">
        <v>283</v>
      </c>
      <c r="B29" s="206"/>
      <c r="C29" s="206"/>
      <c r="D29" s="206"/>
      <c r="E29" s="206"/>
      <c r="F29" s="206"/>
      <c r="G29" s="65">
        <v>21</v>
      </c>
      <c r="H29" s="77">
        <v>49119.4</v>
      </c>
      <c r="I29" s="77">
        <v>144753.51999999999</v>
      </c>
    </row>
    <row r="30" spans="1:9" ht="12.75" customHeight="1" x14ac:dyDescent="0.25">
      <c r="A30" s="206" t="s">
        <v>284</v>
      </c>
      <c r="B30" s="206"/>
      <c r="C30" s="206"/>
      <c r="D30" s="206"/>
      <c r="E30" s="206"/>
      <c r="F30" s="206"/>
      <c r="G30" s="65">
        <v>22</v>
      </c>
      <c r="H30" s="77">
        <v>0</v>
      </c>
      <c r="I30" s="77">
        <v>0</v>
      </c>
    </row>
    <row r="31" spans="1:9" ht="12.75" customHeight="1" x14ac:dyDescent="0.25">
      <c r="A31" s="206" t="s">
        <v>285</v>
      </c>
      <c r="B31" s="206"/>
      <c r="C31" s="206"/>
      <c r="D31" s="206"/>
      <c r="E31" s="206"/>
      <c r="F31" s="206"/>
      <c r="G31" s="65">
        <v>23</v>
      </c>
      <c r="H31" s="77">
        <v>1347000.13</v>
      </c>
      <c r="I31" s="77">
        <v>807395.95</v>
      </c>
    </row>
    <row r="32" spans="1:9" ht="12.75" customHeight="1" x14ac:dyDescent="0.25">
      <c r="A32" s="206" t="s">
        <v>286</v>
      </c>
      <c r="B32" s="206"/>
      <c r="C32" s="206"/>
      <c r="D32" s="206"/>
      <c r="E32" s="206"/>
      <c r="F32" s="206"/>
      <c r="G32" s="65">
        <v>24</v>
      </c>
      <c r="H32" s="77">
        <v>7492671.8300000001</v>
      </c>
      <c r="I32" s="77">
        <v>8006.5</v>
      </c>
    </row>
    <row r="33" spans="1:9" ht="12.75" customHeight="1" x14ac:dyDescent="0.25">
      <c r="A33" s="206" t="s">
        <v>287</v>
      </c>
      <c r="B33" s="206"/>
      <c r="C33" s="206"/>
      <c r="D33" s="206"/>
      <c r="E33" s="206"/>
      <c r="F33" s="206"/>
      <c r="G33" s="65">
        <v>25</v>
      </c>
      <c r="H33" s="77">
        <v>0</v>
      </c>
      <c r="I33" s="77">
        <v>729046.6</v>
      </c>
    </row>
    <row r="34" spans="1:9" ht="12.75" customHeight="1" x14ac:dyDescent="0.25">
      <c r="A34" s="206" t="s">
        <v>288</v>
      </c>
      <c r="B34" s="206"/>
      <c r="C34" s="206"/>
      <c r="D34" s="206"/>
      <c r="E34" s="206"/>
      <c r="F34" s="206"/>
      <c r="G34" s="65">
        <v>26</v>
      </c>
      <c r="H34" s="77">
        <v>0</v>
      </c>
      <c r="I34" s="77">
        <v>0</v>
      </c>
    </row>
    <row r="35" spans="1:9" ht="27.6" customHeight="1" x14ac:dyDescent="0.25">
      <c r="A35" s="199" t="s">
        <v>289</v>
      </c>
      <c r="B35" s="199"/>
      <c r="C35" s="199"/>
      <c r="D35" s="199"/>
      <c r="E35" s="199"/>
      <c r="F35" s="199"/>
      <c r="G35" s="61">
        <v>27</v>
      </c>
      <c r="H35" s="76">
        <f>H29+H30+H31+H32+H33+H34</f>
        <v>8888791.3599999994</v>
      </c>
      <c r="I35" s="76">
        <f>I29+I30+I31+I32+I33+I34</f>
        <v>1689202.5699999998</v>
      </c>
    </row>
    <row r="36" spans="1:9" ht="26.4" customHeight="1" x14ac:dyDescent="0.25">
      <c r="A36" s="206" t="s">
        <v>290</v>
      </c>
      <c r="B36" s="206"/>
      <c r="C36" s="206"/>
      <c r="D36" s="206"/>
      <c r="E36" s="206"/>
      <c r="F36" s="206"/>
      <c r="G36" s="65">
        <v>28</v>
      </c>
      <c r="H36" s="77">
        <v>-2296241.2599999998</v>
      </c>
      <c r="I36" s="77">
        <v>-3930872.56</v>
      </c>
    </row>
    <row r="37" spans="1:9" ht="12.75" customHeight="1" x14ac:dyDescent="0.25">
      <c r="A37" s="206" t="s">
        <v>291</v>
      </c>
      <c r="B37" s="206"/>
      <c r="C37" s="206"/>
      <c r="D37" s="206"/>
      <c r="E37" s="206"/>
      <c r="F37" s="206"/>
      <c r="G37" s="65">
        <v>29</v>
      </c>
      <c r="H37" s="77">
        <v>0</v>
      </c>
      <c r="I37" s="77">
        <v>0</v>
      </c>
    </row>
    <row r="38" spans="1:9" ht="12.75" customHeight="1" x14ac:dyDescent="0.25">
      <c r="A38" s="206" t="s">
        <v>292</v>
      </c>
      <c r="B38" s="206"/>
      <c r="C38" s="206"/>
      <c r="D38" s="206"/>
      <c r="E38" s="206"/>
      <c r="F38" s="206"/>
      <c r="G38" s="65">
        <v>30</v>
      </c>
      <c r="H38" s="77">
        <v>0</v>
      </c>
      <c r="I38" s="77">
        <v>0</v>
      </c>
    </row>
    <row r="39" spans="1:9" ht="12.75" customHeight="1" x14ac:dyDescent="0.25">
      <c r="A39" s="206" t="s">
        <v>293</v>
      </c>
      <c r="B39" s="206"/>
      <c r="C39" s="206"/>
      <c r="D39" s="206"/>
      <c r="E39" s="206"/>
      <c r="F39" s="206"/>
      <c r="G39" s="65">
        <v>31</v>
      </c>
      <c r="H39" s="77">
        <v>0</v>
      </c>
      <c r="I39" s="77">
        <v>0</v>
      </c>
    </row>
    <row r="40" spans="1:9" ht="12.75" customHeight="1" x14ac:dyDescent="0.25">
      <c r="A40" s="206" t="s">
        <v>294</v>
      </c>
      <c r="B40" s="206"/>
      <c r="C40" s="206"/>
      <c r="D40" s="206"/>
      <c r="E40" s="206"/>
      <c r="F40" s="206"/>
      <c r="G40" s="65">
        <v>32</v>
      </c>
      <c r="H40" s="77">
        <v>0</v>
      </c>
      <c r="I40" s="77">
        <v>0</v>
      </c>
    </row>
    <row r="41" spans="1:9" ht="22.95" customHeight="1" x14ac:dyDescent="0.25">
      <c r="A41" s="199" t="s">
        <v>295</v>
      </c>
      <c r="B41" s="199"/>
      <c r="C41" s="199"/>
      <c r="D41" s="199"/>
      <c r="E41" s="199"/>
      <c r="F41" s="199"/>
      <c r="G41" s="61">
        <v>33</v>
      </c>
      <c r="H41" s="76">
        <f>H36+H37+H38+H39+H40</f>
        <v>-2296241.2599999998</v>
      </c>
      <c r="I41" s="76">
        <f>I36+I37+I38+I39+I40</f>
        <v>-3930872.56</v>
      </c>
    </row>
    <row r="42" spans="1:9" ht="30.6" customHeight="1" x14ac:dyDescent="0.25">
      <c r="A42" s="201" t="s">
        <v>296</v>
      </c>
      <c r="B42" s="201"/>
      <c r="C42" s="201"/>
      <c r="D42" s="201"/>
      <c r="E42" s="201"/>
      <c r="F42" s="201"/>
      <c r="G42" s="61">
        <v>34</v>
      </c>
      <c r="H42" s="76">
        <f>H35+H41</f>
        <v>6592550.0999999996</v>
      </c>
      <c r="I42" s="76">
        <f>I35+I41</f>
        <v>-2241669.9900000002</v>
      </c>
    </row>
    <row r="43" spans="1:9" x14ac:dyDescent="0.25">
      <c r="A43" s="217" t="s">
        <v>297</v>
      </c>
      <c r="B43" s="217"/>
      <c r="C43" s="217"/>
      <c r="D43" s="217"/>
      <c r="E43" s="217"/>
      <c r="F43" s="217"/>
      <c r="G43" s="217"/>
      <c r="H43" s="217"/>
      <c r="I43" s="217"/>
    </row>
    <row r="44" spans="1:9" ht="12.75" customHeight="1" x14ac:dyDescent="0.25">
      <c r="A44" s="206" t="s">
        <v>298</v>
      </c>
      <c r="B44" s="206"/>
      <c r="C44" s="206"/>
      <c r="D44" s="206"/>
      <c r="E44" s="206"/>
      <c r="F44" s="206"/>
      <c r="G44" s="65">
        <v>35</v>
      </c>
      <c r="H44" s="77">
        <v>0</v>
      </c>
      <c r="I44" s="77">
        <v>0</v>
      </c>
    </row>
    <row r="45" spans="1:9" ht="27.6" customHeight="1" x14ac:dyDescent="0.25">
      <c r="A45" s="206" t="s">
        <v>299</v>
      </c>
      <c r="B45" s="206"/>
      <c r="C45" s="206"/>
      <c r="D45" s="206"/>
      <c r="E45" s="206"/>
      <c r="F45" s="206"/>
      <c r="G45" s="65">
        <v>36</v>
      </c>
      <c r="H45" s="77">
        <v>0</v>
      </c>
      <c r="I45" s="77">
        <v>0</v>
      </c>
    </row>
    <row r="46" spans="1:9" ht="12.75" customHeight="1" x14ac:dyDescent="0.25">
      <c r="A46" s="206" t="s">
        <v>300</v>
      </c>
      <c r="B46" s="206"/>
      <c r="C46" s="206"/>
      <c r="D46" s="206"/>
      <c r="E46" s="206"/>
      <c r="F46" s="206"/>
      <c r="G46" s="65">
        <v>37</v>
      </c>
      <c r="H46" s="77">
        <v>0</v>
      </c>
      <c r="I46" s="77">
        <v>0</v>
      </c>
    </row>
    <row r="47" spans="1:9" ht="12.75" customHeight="1" x14ac:dyDescent="0.25">
      <c r="A47" s="206" t="s">
        <v>301</v>
      </c>
      <c r="B47" s="206"/>
      <c r="C47" s="206"/>
      <c r="D47" s="206"/>
      <c r="E47" s="206"/>
      <c r="F47" s="206"/>
      <c r="G47" s="65">
        <v>38</v>
      </c>
      <c r="H47" s="77">
        <v>0</v>
      </c>
      <c r="I47" s="77">
        <v>0</v>
      </c>
    </row>
    <row r="48" spans="1:9" ht="25.95" customHeight="1" x14ac:dyDescent="0.25">
      <c r="A48" s="199" t="s">
        <v>302</v>
      </c>
      <c r="B48" s="199"/>
      <c r="C48" s="199"/>
      <c r="D48" s="199"/>
      <c r="E48" s="199"/>
      <c r="F48" s="199"/>
      <c r="G48" s="61">
        <v>39</v>
      </c>
      <c r="H48" s="76">
        <f>H44+H45+H46+H47</f>
        <v>0</v>
      </c>
      <c r="I48" s="76">
        <f>I44+I45+I46+I47</f>
        <v>0</v>
      </c>
    </row>
    <row r="49" spans="1:9" ht="24.6" customHeight="1" x14ac:dyDescent="0.25">
      <c r="A49" s="206" t="s">
        <v>303</v>
      </c>
      <c r="B49" s="206"/>
      <c r="C49" s="206"/>
      <c r="D49" s="206"/>
      <c r="E49" s="206"/>
      <c r="F49" s="206"/>
      <c r="G49" s="65">
        <v>40</v>
      </c>
      <c r="H49" s="77">
        <v>-1256371.73</v>
      </c>
      <c r="I49" s="77">
        <v>-7274757.0199999996</v>
      </c>
    </row>
    <row r="50" spans="1:9" ht="12.75" customHeight="1" x14ac:dyDescent="0.25">
      <c r="A50" s="206" t="s">
        <v>304</v>
      </c>
      <c r="B50" s="206"/>
      <c r="C50" s="206"/>
      <c r="D50" s="206"/>
      <c r="E50" s="206"/>
      <c r="F50" s="206"/>
      <c r="G50" s="65">
        <v>41</v>
      </c>
      <c r="H50" s="77">
        <v>-19896566.550000001</v>
      </c>
      <c r="I50" s="77">
        <v>-14137256.310000001</v>
      </c>
    </row>
    <row r="51" spans="1:9" ht="12.75" customHeight="1" x14ac:dyDescent="0.25">
      <c r="A51" s="206" t="s">
        <v>305</v>
      </c>
      <c r="B51" s="206"/>
      <c r="C51" s="206"/>
      <c r="D51" s="206"/>
      <c r="E51" s="206"/>
      <c r="F51" s="206"/>
      <c r="G51" s="65">
        <v>42</v>
      </c>
      <c r="H51" s="77">
        <v>-1975614.31</v>
      </c>
      <c r="I51" s="77">
        <v>-2132191.77</v>
      </c>
    </row>
    <row r="52" spans="1:9" ht="26.4" customHeight="1" x14ac:dyDescent="0.25">
      <c r="A52" s="206" t="s">
        <v>306</v>
      </c>
      <c r="B52" s="206"/>
      <c r="C52" s="206"/>
      <c r="D52" s="206"/>
      <c r="E52" s="206"/>
      <c r="F52" s="206"/>
      <c r="G52" s="65">
        <v>43</v>
      </c>
      <c r="H52" s="77">
        <v>-627764</v>
      </c>
      <c r="I52" s="77">
        <v>-2979473.06</v>
      </c>
    </row>
    <row r="53" spans="1:9" ht="12.75" customHeight="1" x14ac:dyDescent="0.25">
      <c r="A53" s="206" t="s">
        <v>307</v>
      </c>
      <c r="B53" s="206"/>
      <c r="C53" s="206"/>
      <c r="D53" s="206"/>
      <c r="E53" s="206"/>
      <c r="F53" s="206"/>
      <c r="G53" s="65">
        <v>44</v>
      </c>
      <c r="H53" s="77">
        <v>0</v>
      </c>
      <c r="I53" s="77">
        <v>0</v>
      </c>
    </row>
    <row r="54" spans="1:9" ht="27.6" customHeight="1" x14ac:dyDescent="0.25">
      <c r="A54" s="199" t="s">
        <v>308</v>
      </c>
      <c r="B54" s="199"/>
      <c r="C54" s="199"/>
      <c r="D54" s="199"/>
      <c r="E54" s="199"/>
      <c r="F54" s="199"/>
      <c r="G54" s="61">
        <v>45</v>
      </c>
      <c r="H54" s="76">
        <f>H49+H50+H51+H52+H53</f>
        <v>-23756316.59</v>
      </c>
      <c r="I54" s="76">
        <f>I49+I50+I51+I52+I53</f>
        <v>-26523678.159999996</v>
      </c>
    </row>
    <row r="55" spans="1:9" ht="27.6" customHeight="1" x14ac:dyDescent="0.25">
      <c r="A55" s="201" t="s">
        <v>309</v>
      </c>
      <c r="B55" s="201"/>
      <c r="C55" s="201"/>
      <c r="D55" s="201"/>
      <c r="E55" s="201"/>
      <c r="F55" s="201"/>
      <c r="G55" s="61">
        <v>46</v>
      </c>
      <c r="H55" s="76">
        <f>H48+H54</f>
        <v>-23756316.59</v>
      </c>
      <c r="I55" s="76">
        <f>I48+I54</f>
        <v>-26523678.159999996</v>
      </c>
    </row>
    <row r="56" spans="1:9" x14ac:dyDescent="0.25">
      <c r="A56" s="175" t="s">
        <v>310</v>
      </c>
      <c r="B56" s="175"/>
      <c r="C56" s="175"/>
      <c r="D56" s="175"/>
      <c r="E56" s="175"/>
      <c r="F56" s="175"/>
      <c r="G56" s="65">
        <v>47</v>
      </c>
      <c r="H56" s="77">
        <v>-12178.09</v>
      </c>
      <c r="I56" s="77">
        <v>-6796.87</v>
      </c>
    </row>
    <row r="57" spans="1:9" ht="27" customHeight="1" x14ac:dyDescent="0.25">
      <c r="A57" s="201" t="s">
        <v>311</v>
      </c>
      <c r="B57" s="201"/>
      <c r="C57" s="201"/>
      <c r="D57" s="201"/>
      <c r="E57" s="201"/>
      <c r="F57" s="201"/>
      <c r="G57" s="61">
        <v>48</v>
      </c>
      <c r="H57" s="76">
        <f>H27+H42+H55+H56</f>
        <v>-6251538.2400000021</v>
      </c>
      <c r="I57" s="76">
        <f>I27+I42+I55+I56</f>
        <v>-10027457.399999999</v>
      </c>
    </row>
    <row r="58" spans="1:9" ht="15.6" customHeight="1" x14ac:dyDescent="0.25">
      <c r="A58" s="218" t="s">
        <v>312</v>
      </c>
      <c r="B58" s="218"/>
      <c r="C58" s="218"/>
      <c r="D58" s="218"/>
      <c r="E58" s="218"/>
      <c r="F58" s="218"/>
      <c r="G58" s="65">
        <v>49</v>
      </c>
      <c r="H58" s="77">
        <v>55567777.350000001</v>
      </c>
      <c r="I58" s="77">
        <v>49316239.109999999</v>
      </c>
    </row>
    <row r="59" spans="1:9" ht="28.95" customHeight="1" x14ac:dyDescent="0.25">
      <c r="A59" s="201" t="s">
        <v>313</v>
      </c>
      <c r="B59" s="201"/>
      <c r="C59" s="201"/>
      <c r="D59" s="201"/>
      <c r="E59" s="201"/>
      <c r="F59" s="201"/>
      <c r="G59" s="61">
        <v>50</v>
      </c>
      <c r="H59" s="76">
        <f>H57+H58</f>
        <v>49316239.109999999</v>
      </c>
      <c r="I59" s="76">
        <f>I57+I58</f>
        <v>39288781.710000001</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N10" sqref="N10"/>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6" t="s">
        <v>314</v>
      </c>
      <c r="B1" s="220"/>
      <c r="C1" s="220"/>
      <c r="D1" s="220"/>
      <c r="E1" s="220"/>
      <c r="F1" s="220"/>
      <c r="G1" s="220"/>
      <c r="H1" s="220"/>
      <c r="I1" s="220"/>
    </row>
    <row r="2" spans="1:9" ht="12.75" customHeight="1" x14ac:dyDescent="0.25">
      <c r="A2" s="215" t="s">
        <v>534</v>
      </c>
      <c r="B2" s="186"/>
      <c r="C2" s="186"/>
      <c r="D2" s="186"/>
      <c r="E2" s="186"/>
      <c r="F2" s="186"/>
      <c r="G2" s="186"/>
      <c r="H2" s="186"/>
      <c r="I2" s="186"/>
    </row>
    <row r="3" spans="1:9" x14ac:dyDescent="0.25">
      <c r="A3" s="197" t="s">
        <v>41</v>
      </c>
      <c r="B3" s="225"/>
      <c r="C3" s="225"/>
      <c r="D3" s="225"/>
      <c r="E3" s="225"/>
      <c r="F3" s="225"/>
      <c r="G3" s="225"/>
      <c r="H3" s="225"/>
      <c r="I3" s="225"/>
    </row>
    <row r="4" spans="1:9" x14ac:dyDescent="0.25">
      <c r="A4" s="221" t="s">
        <v>315</v>
      </c>
      <c r="B4" s="189"/>
      <c r="C4" s="189"/>
      <c r="D4" s="189"/>
      <c r="E4" s="189"/>
      <c r="F4" s="189"/>
      <c r="G4" s="189"/>
      <c r="H4" s="189"/>
      <c r="I4" s="190"/>
    </row>
    <row r="5" spans="1:9" ht="22.2" x14ac:dyDescent="0.25">
      <c r="A5" s="212" t="s">
        <v>42</v>
      </c>
      <c r="B5" s="194"/>
      <c r="C5" s="194"/>
      <c r="D5" s="194"/>
      <c r="E5" s="194"/>
      <c r="F5" s="194"/>
      <c r="G5" s="62" t="s">
        <v>160</v>
      </c>
      <c r="H5" s="63" t="s">
        <v>161</v>
      </c>
      <c r="I5" s="63" t="s">
        <v>162</v>
      </c>
    </row>
    <row r="6" spans="1:9" x14ac:dyDescent="0.25">
      <c r="A6" s="223">
        <v>1</v>
      </c>
      <c r="B6" s="194"/>
      <c r="C6" s="194"/>
      <c r="D6" s="194"/>
      <c r="E6" s="194"/>
      <c r="F6" s="194"/>
      <c r="G6" s="64">
        <v>2</v>
      </c>
      <c r="H6" s="63" t="s">
        <v>259</v>
      </c>
      <c r="I6" s="63" t="s">
        <v>260</v>
      </c>
    </row>
    <row r="7" spans="1:9" x14ac:dyDescent="0.25">
      <c r="A7" s="217" t="s">
        <v>261</v>
      </c>
      <c r="B7" s="224"/>
      <c r="C7" s="224"/>
      <c r="D7" s="224"/>
      <c r="E7" s="224"/>
      <c r="F7" s="224"/>
      <c r="G7" s="224"/>
      <c r="H7" s="224"/>
      <c r="I7" s="224"/>
    </row>
    <row r="8" spans="1:9" x14ac:dyDescent="0.25">
      <c r="A8" s="206" t="s">
        <v>316</v>
      </c>
      <c r="B8" s="206"/>
      <c r="C8" s="206"/>
      <c r="D8" s="206"/>
      <c r="E8" s="206"/>
      <c r="F8" s="206"/>
      <c r="G8" s="60">
        <v>1</v>
      </c>
      <c r="H8" s="77"/>
      <c r="I8" s="77"/>
    </row>
    <row r="9" spans="1:9" x14ac:dyDescent="0.25">
      <c r="A9" s="206" t="s">
        <v>317</v>
      </c>
      <c r="B9" s="206"/>
      <c r="C9" s="206"/>
      <c r="D9" s="206"/>
      <c r="E9" s="206"/>
      <c r="F9" s="206"/>
      <c r="G9" s="60">
        <v>2</v>
      </c>
      <c r="H9" s="77"/>
      <c r="I9" s="77"/>
    </row>
    <row r="10" spans="1:9" x14ac:dyDescent="0.25">
      <c r="A10" s="206" t="s">
        <v>318</v>
      </c>
      <c r="B10" s="206"/>
      <c r="C10" s="206"/>
      <c r="D10" s="206"/>
      <c r="E10" s="206"/>
      <c r="F10" s="206"/>
      <c r="G10" s="60">
        <v>3</v>
      </c>
      <c r="H10" s="77"/>
      <c r="I10" s="77"/>
    </row>
    <row r="11" spans="1:9" x14ac:dyDescent="0.25">
      <c r="A11" s="206" t="s">
        <v>319</v>
      </c>
      <c r="B11" s="206"/>
      <c r="C11" s="206"/>
      <c r="D11" s="206"/>
      <c r="E11" s="206"/>
      <c r="F11" s="206"/>
      <c r="G11" s="60">
        <v>4</v>
      </c>
      <c r="H11" s="77"/>
      <c r="I11" s="77"/>
    </row>
    <row r="12" spans="1:9" x14ac:dyDescent="0.25">
      <c r="A12" s="206" t="s">
        <v>320</v>
      </c>
      <c r="B12" s="206"/>
      <c r="C12" s="206"/>
      <c r="D12" s="206"/>
      <c r="E12" s="206"/>
      <c r="F12" s="206"/>
      <c r="G12" s="60">
        <v>5</v>
      </c>
      <c r="H12" s="77"/>
      <c r="I12" s="77"/>
    </row>
    <row r="13" spans="1:9" ht="24" customHeight="1" x14ac:dyDescent="0.25">
      <c r="A13" s="211" t="s">
        <v>321</v>
      </c>
      <c r="B13" s="211"/>
      <c r="C13" s="211"/>
      <c r="D13" s="211"/>
      <c r="E13" s="211"/>
      <c r="F13" s="211"/>
      <c r="G13" s="61">
        <v>6</v>
      </c>
      <c r="H13" s="80">
        <f>SUM(H8:H12)</f>
        <v>0</v>
      </c>
      <c r="I13" s="80">
        <f>SUM(I8:I12)</f>
        <v>0</v>
      </c>
    </row>
    <row r="14" spans="1:9" x14ac:dyDescent="0.25">
      <c r="A14" s="206" t="s">
        <v>322</v>
      </c>
      <c r="B14" s="206"/>
      <c r="C14" s="206"/>
      <c r="D14" s="206"/>
      <c r="E14" s="206"/>
      <c r="F14" s="206"/>
      <c r="G14" s="60">
        <v>7</v>
      </c>
      <c r="H14" s="77"/>
      <c r="I14" s="77"/>
    </row>
    <row r="15" spans="1:9" x14ac:dyDescent="0.25">
      <c r="A15" s="206" t="s">
        <v>323</v>
      </c>
      <c r="B15" s="206"/>
      <c r="C15" s="206"/>
      <c r="D15" s="206"/>
      <c r="E15" s="206"/>
      <c r="F15" s="206"/>
      <c r="G15" s="60">
        <v>8</v>
      </c>
      <c r="H15" s="77"/>
      <c r="I15" s="77"/>
    </row>
    <row r="16" spans="1:9" x14ac:dyDescent="0.25">
      <c r="A16" s="206" t="s">
        <v>324</v>
      </c>
      <c r="B16" s="206"/>
      <c r="C16" s="206"/>
      <c r="D16" s="206"/>
      <c r="E16" s="206"/>
      <c r="F16" s="206"/>
      <c r="G16" s="60">
        <v>9</v>
      </c>
      <c r="H16" s="77"/>
      <c r="I16" s="77"/>
    </row>
    <row r="17" spans="1:9" x14ac:dyDescent="0.25">
      <c r="A17" s="206" t="s">
        <v>325</v>
      </c>
      <c r="B17" s="206"/>
      <c r="C17" s="206"/>
      <c r="D17" s="206"/>
      <c r="E17" s="206"/>
      <c r="F17" s="206"/>
      <c r="G17" s="60">
        <v>10</v>
      </c>
      <c r="H17" s="77"/>
      <c r="I17" s="77"/>
    </row>
    <row r="18" spans="1:9" x14ac:dyDescent="0.25">
      <c r="A18" s="206" t="s">
        <v>326</v>
      </c>
      <c r="B18" s="206"/>
      <c r="C18" s="206"/>
      <c r="D18" s="206"/>
      <c r="E18" s="206"/>
      <c r="F18" s="206"/>
      <c r="G18" s="60">
        <v>11</v>
      </c>
      <c r="H18" s="77"/>
      <c r="I18" s="77"/>
    </row>
    <row r="19" spans="1:9" x14ac:dyDescent="0.25">
      <c r="A19" s="206" t="s">
        <v>327</v>
      </c>
      <c r="B19" s="206"/>
      <c r="C19" s="206"/>
      <c r="D19" s="206"/>
      <c r="E19" s="206"/>
      <c r="F19" s="206"/>
      <c r="G19" s="60">
        <v>12</v>
      </c>
      <c r="H19" s="77"/>
      <c r="I19" s="77"/>
    </row>
    <row r="20" spans="1:9" ht="26.25" customHeight="1" x14ac:dyDescent="0.25">
      <c r="A20" s="211" t="s">
        <v>328</v>
      </c>
      <c r="B20" s="211"/>
      <c r="C20" s="211"/>
      <c r="D20" s="211"/>
      <c r="E20" s="211"/>
      <c r="F20" s="211"/>
      <c r="G20" s="61">
        <v>13</v>
      </c>
      <c r="H20" s="80">
        <f>SUM(H14:H19)</f>
        <v>0</v>
      </c>
      <c r="I20" s="80">
        <f>SUM(I14:I19)</f>
        <v>0</v>
      </c>
    </row>
    <row r="21" spans="1:9" ht="25.95" customHeight="1" x14ac:dyDescent="0.25">
      <c r="A21" s="201" t="s">
        <v>329</v>
      </c>
      <c r="B21" s="201"/>
      <c r="C21" s="201"/>
      <c r="D21" s="201"/>
      <c r="E21" s="201"/>
      <c r="F21" s="201"/>
      <c r="G21" s="61">
        <v>14</v>
      </c>
      <c r="H21" s="76">
        <f>H13+H20</f>
        <v>0</v>
      </c>
      <c r="I21" s="76">
        <f>I13+I20</f>
        <v>0</v>
      </c>
    </row>
    <row r="22" spans="1:9" x14ac:dyDescent="0.25">
      <c r="A22" s="217" t="s">
        <v>282</v>
      </c>
      <c r="B22" s="224"/>
      <c r="C22" s="224"/>
      <c r="D22" s="224"/>
      <c r="E22" s="224"/>
      <c r="F22" s="224"/>
      <c r="G22" s="224"/>
      <c r="H22" s="224"/>
      <c r="I22" s="224"/>
    </row>
    <row r="23" spans="1:9" ht="26.4" customHeight="1" x14ac:dyDescent="0.25">
      <c r="A23" s="206" t="s">
        <v>330</v>
      </c>
      <c r="B23" s="206"/>
      <c r="C23" s="206"/>
      <c r="D23" s="206"/>
      <c r="E23" s="206"/>
      <c r="F23" s="206"/>
      <c r="G23" s="60">
        <v>15</v>
      </c>
      <c r="H23" s="77"/>
      <c r="I23" s="77"/>
    </row>
    <row r="24" spans="1:9" x14ac:dyDescent="0.25">
      <c r="A24" s="206" t="s">
        <v>331</v>
      </c>
      <c r="B24" s="206"/>
      <c r="C24" s="206"/>
      <c r="D24" s="206"/>
      <c r="E24" s="206"/>
      <c r="F24" s="206"/>
      <c r="G24" s="60">
        <v>16</v>
      </c>
      <c r="H24" s="77"/>
      <c r="I24" s="77"/>
    </row>
    <row r="25" spans="1:9" x14ac:dyDescent="0.25">
      <c r="A25" s="206" t="s">
        <v>332</v>
      </c>
      <c r="B25" s="206"/>
      <c r="C25" s="206"/>
      <c r="D25" s="206"/>
      <c r="E25" s="206"/>
      <c r="F25" s="206"/>
      <c r="G25" s="60">
        <v>17</v>
      </c>
      <c r="H25" s="77"/>
      <c r="I25" s="77"/>
    </row>
    <row r="26" spans="1:9" x14ac:dyDescent="0.25">
      <c r="A26" s="206" t="s">
        <v>333</v>
      </c>
      <c r="B26" s="206"/>
      <c r="C26" s="206"/>
      <c r="D26" s="206"/>
      <c r="E26" s="206"/>
      <c r="F26" s="206"/>
      <c r="G26" s="60">
        <v>18</v>
      </c>
      <c r="H26" s="77"/>
      <c r="I26" s="77"/>
    </row>
    <row r="27" spans="1:9" x14ac:dyDescent="0.25">
      <c r="A27" s="206" t="s">
        <v>334</v>
      </c>
      <c r="B27" s="206"/>
      <c r="C27" s="206"/>
      <c r="D27" s="206"/>
      <c r="E27" s="206"/>
      <c r="F27" s="206"/>
      <c r="G27" s="60">
        <v>19</v>
      </c>
      <c r="H27" s="77"/>
      <c r="I27" s="77"/>
    </row>
    <row r="28" spans="1:9" x14ac:dyDescent="0.25">
      <c r="A28" s="206" t="s">
        <v>335</v>
      </c>
      <c r="B28" s="206"/>
      <c r="C28" s="206"/>
      <c r="D28" s="206"/>
      <c r="E28" s="206"/>
      <c r="F28" s="206"/>
      <c r="G28" s="60">
        <v>20</v>
      </c>
      <c r="H28" s="77"/>
      <c r="I28" s="77"/>
    </row>
    <row r="29" spans="1:9" ht="25.2" customHeight="1" x14ac:dyDescent="0.25">
      <c r="A29" s="199" t="s">
        <v>336</v>
      </c>
      <c r="B29" s="199"/>
      <c r="C29" s="199"/>
      <c r="D29" s="199"/>
      <c r="E29" s="199"/>
      <c r="F29" s="199"/>
      <c r="G29" s="61">
        <v>21</v>
      </c>
      <c r="H29" s="76">
        <f>SUM(H23:H28)</f>
        <v>0</v>
      </c>
      <c r="I29" s="76">
        <f>SUM(I23:I28)</f>
        <v>0</v>
      </c>
    </row>
    <row r="30" spans="1:9" ht="21" customHeight="1" x14ac:dyDescent="0.25">
      <c r="A30" s="206" t="s">
        <v>337</v>
      </c>
      <c r="B30" s="206"/>
      <c r="C30" s="206"/>
      <c r="D30" s="206"/>
      <c r="E30" s="206"/>
      <c r="F30" s="206"/>
      <c r="G30" s="60">
        <v>22</v>
      </c>
      <c r="H30" s="77"/>
      <c r="I30" s="77"/>
    </row>
    <row r="31" spans="1:9" x14ac:dyDescent="0.25">
      <c r="A31" s="206" t="s">
        <v>338</v>
      </c>
      <c r="B31" s="206"/>
      <c r="C31" s="206"/>
      <c r="D31" s="206"/>
      <c r="E31" s="206"/>
      <c r="F31" s="206"/>
      <c r="G31" s="60">
        <v>23</v>
      </c>
      <c r="H31" s="77"/>
      <c r="I31" s="77"/>
    </row>
    <row r="32" spans="1:9" x14ac:dyDescent="0.25">
      <c r="A32" s="206" t="s">
        <v>339</v>
      </c>
      <c r="B32" s="206"/>
      <c r="C32" s="206"/>
      <c r="D32" s="206"/>
      <c r="E32" s="206"/>
      <c r="F32" s="206"/>
      <c r="G32" s="60">
        <v>24</v>
      </c>
      <c r="H32" s="77"/>
      <c r="I32" s="77"/>
    </row>
    <row r="33" spans="1:9" x14ac:dyDescent="0.25">
      <c r="A33" s="206" t="s">
        <v>340</v>
      </c>
      <c r="B33" s="206"/>
      <c r="C33" s="206"/>
      <c r="D33" s="206"/>
      <c r="E33" s="206"/>
      <c r="F33" s="206"/>
      <c r="G33" s="60">
        <v>25</v>
      </c>
      <c r="H33" s="77"/>
      <c r="I33" s="77"/>
    </row>
    <row r="34" spans="1:9" x14ac:dyDescent="0.25">
      <c r="A34" s="206" t="s">
        <v>341</v>
      </c>
      <c r="B34" s="206"/>
      <c r="C34" s="206"/>
      <c r="D34" s="206"/>
      <c r="E34" s="206"/>
      <c r="F34" s="206"/>
      <c r="G34" s="60">
        <v>26</v>
      </c>
      <c r="H34" s="77"/>
      <c r="I34" s="77"/>
    </row>
    <row r="35" spans="1:9" ht="28.95" customHeight="1" x14ac:dyDescent="0.25">
      <c r="A35" s="199" t="s">
        <v>342</v>
      </c>
      <c r="B35" s="199"/>
      <c r="C35" s="199"/>
      <c r="D35" s="199"/>
      <c r="E35" s="199"/>
      <c r="F35" s="199"/>
      <c r="G35" s="61">
        <v>27</v>
      </c>
      <c r="H35" s="76">
        <f>SUM(H30:H34)</f>
        <v>0</v>
      </c>
      <c r="I35" s="76">
        <f>SUM(I30:I34)</f>
        <v>0</v>
      </c>
    </row>
    <row r="36" spans="1:9" ht="26.4" customHeight="1" x14ac:dyDescent="0.25">
      <c r="A36" s="201" t="s">
        <v>343</v>
      </c>
      <c r="B36" s="201"/>
      <c r="C36" s="201"/>
      <c r="D36" s="201"/>
      <c r="E36" s="201"/>
      <c r="F36" s="201"/>
      <c r="G36" s="61">
        <v>28</v>
      </c>
      <c r="H36" s="76">
        <f>H29+H35</f>
        <v>0</v>
      </c>
      <c r="I36" s="76">
        <f>I29+I35</f>
        <v>0</v>
      </c>
    </row>
    <row r="37" spans="1:9" x14ac:dyDescent="0.25">
      <c r="A37" s="217" t="s">
        <v>297</v>
      </c>
      <c r="B37" s="224"/>
      <c r="C37" s="224"/>
      <c r="D37" s="224"/>
      <c r="E37" s="224"/>
      <c r="F37" s="224"/>
      <c r="G37" s="224">
        <v>0</v>
      </c>
      <c r="H37" s="224"/>
      <c r="I37" s="224"/>
    </row>
    <row r="38" spans="1:9" x14ac:dyDescent="0.25">
      <c r="A38" s="175" t="s">
        <v>344</v>
      </c>
      <c r="B38" s="175"/>
      <c r="C38" s="175"/>
      <c r="D38" s="175"/>
      <c r="E38" s="175"/>
      <c r="F38" s="175"/>
      <c r="G38" s="60">
        <v>29</v>
      </c>
      <c r="H38" s="77"/>
      <c r="I38" s="77"/>
    </row>
    <row r="39" spans="1:9" ht="21.6" customHeight="1" x14ac:dyDescent="0.25">
      <c r="A39" s="175" t="s">
        <v>345</v>
      </c>
      <c r="B39" s="175"/>
      <c r="C39" s="175"/>
      <c r="D39" s="175"/>
      <c r="E39" s="175"/>
      <c r="F39" s="175"/>
      <c r="G39" s="60">
        <v>30</v>
      </c>
      <c r="H39" s="77"/>
      <c r="I39" s="77"/>
    </row>
    <row r="40" spans="1:9" x14ac:dyDescent="0.25">
      <c r="A40" s="175" t="s">
        <v>346</v>
      </c>
      <c r="B40" s="175"/>
      <c r="C40" s="175"/>
      <c r="D40" s="175"/>
      <c r="E40" s="175"/>
      <c r="F40" s="175"/>
      <c r="G40" s="60">
        <v>31</v>
      </c>
      <c r="H40" s="77"/>
      <c r="I40" s="77"/>
    </row>
    <row r="41" spans="1:9" x14ac:dyDescent="0.25">
      <c r="A41" s="175" t="s">
        <v>347</v>
      </c>
      <c r="B41" s="175"/>
      <c r="C41" s="175"/>
      <c r="D41" s="175"/>
      <c r="E41" s="175"/>
      <c r="F41" s="175"/>
      <c r="G41" s="60">
        <v>32</v>
      </c>
      <c r="H41" s="77"/>
      <c r="I41" s="77"/>
    </row>
    <row r="42" spans="1:9" ht="26.4" customHeight="1" x14ac:dyDescent="0.25">
      <c r="A42" s="199" t="s">
        <v>348</v>
      </c>
      <c r="B42" s="199"/>
      <c r="C42" s="199"/>
      <c r="D42" s="199"/>
      <c r="E42" s="199"/>
      <c r="F42" s="199"/>
      <c r="G42" s="61">
        <v>33</v>
      </c>
      <c r="H42" s="76">
        <f>H41+H40+H39+H38</f>
        <v>0</v>
      </c>
      <c r="I42" s="76">
        <f>I41+I40+I39+I38</f>
        <v>0</v>
      </c>
    </row>
    <row r="43" spans="1:9" ht="22.95" customHeight="1" x14ac:dyDescent="0.25">
      <c r="A43" s="175" t="s">
        <v>349</v>
      </c>
      <c r="B43" s="175"/>
      <c r="C43" s="175"/>
      <c r="D43" s="175"/>
      <c r="E43" s="175"/>
      <c r="F43" s="175"/>
      <c r="G43" s="60">
        <v>34</v>
      </c>
      <c r="H43" s="77"/>
      <c r="I43" s="77"/>
    </row>
    <row r="44" spans="1:9" x14ac:dyDescent="0.25">
      <c r="A44" s="175" t="s">
        <v>350</v>
      </c>
      <c r="B44" s="175"/>
      <c r="C44" s="175"/>
      <c r="D44" s="175"/>
      <c r="E44" s="175"/>
      <c r="F44" s="175"/>
      <c r="G44" s="60">
        <v>35</v>
      </c>
      <c r="H44" s="77"/>
      <c r="I44" s="77"/>
    </row>
    <row r="45" spans="1:9" x14ac:dyDescent="0.25">
      <c r="A45" s="175" t="s">
        <v>351</v>
      </c>
      <c r="B45" s="175"/>
      <c r="C45" s="175"/>
      <c r="D45" s="175"/>
      <c r="E45" s="175"/>
      <c r="F45" s="175"/>
      <c r="G45" s="60">
        <v>36</v>
      </c>
      <c r="H45" s="77"/>
      <c r="I45" s="77"/>
    </row>
    <row r="46" spans="1:9" ht="25.2" customHeight="1" x14ac:dyDescent="0.25">
      <c r="A46" s="175" t="s">
        <v>352</v>
      </c>
      <c r="B46" s="175"/>
      <c r="C46" s="175"/>
      <c r="D46" s="175"/>
      <c r="E46" s="175"/>
      <c r="F46" s="175"/>
      <c r="G46" s="60">
        <v>37</v>
      </c>
      <c r="H46" s="77"/>
      <c r="I46" s="77"/>
    </row>
    <row r="47" spans="1:9" x14ac:dyDescent="0.25">
      <c r="A47" s="175" t="s">
        <v>353</v>
      </c>
      <c r="B47" s="175"/>
      <c r="C47" s="175"/>
      <c r="D47" s="175"/>
      <c r="E47" s="175"/>
      <c r="F47" s="175"/>
      <c r="G47" s="60">
        <v>38</v>
      </c>
      <c r="H47" s="77"/>
      <c r="I47" s="77"/>
    </row>
    <row r="48" spans="1:9" ht="25.2" customHeight="1" x14ac:dyDescent="0.25">
      <c r="A48" s="199" t="s">
        <v>354</v>
      </c>
      <c r="B48" s="199"/>
      <c r="C48" s="199"/>
      <c r="D48" s="199"/>
      <c r="E48" s="199"/>
      <c r="F48" s="199"/>
      <c r="G48" s="61">
        <v>39</v>
      </c>
      <c r="H48" s="76">
        <f>H47+H46+H45+H44+H43</f>
        <v>0</v>
      </c>
      <c r="I48" s="76">
        <f>I47+I46+I45+I44+I43</f>
        <v>0</v>
      </c>
    </row>
    <row r="49" spans="1:9" ht="28.2" customHeight="1" x14ac:dyDescent="0.25">
      <c r="A49" s="201" t="s">
        <v>355</v>
      </c>
      <c r="B49" s="201"/>
      <c r="C49" s="201"/>
      <c r="D49" s="201"/>
      <c r="E49" s="201"/>
      <c r="F49" s="201"/>
      <c r="G49" s="61">
        <v>40</v>
      </c>
      <c r="H49" s="76">
        <f>H48+H42</f>
        <v>0</v>
      </c>
      <c r="I49" s="76">
        <f>I48+I42</f>
        <v>0</v>
      </c>
    </row>
    <row r="50" spans="1:9" x14ac:dyDescent="0.25">
      <c r="A50" s="206" t="s">
        <v>356</v>
      </c>
      <c r="B50" s="206"/>
      <c r="C50" s="206"/>
      <c r="D50" s="206"/>
      <c r="E50" s="206"/>
      <c r="F50" s="206"/>
      <c r="G50" s="60">
        <v>41</v>
      </c>
      <c r="H50" s="77"/>
      <c r="I50" s="77"/>
    </row>
    <row r="51" spans="1:9" ht="24.6" customHeight="1" x14ac:dyDescent="0.25">
      <c r="A51" s="201" t="s">
        <v>357</v>
      </c>
      <c r="B51" s="201"/>
      <c r="C51" s="201"/>
      <c r="D51" s="201"/>
      <c r="E51" s="201"/>
      <c r="F51" s="201"/>
      <c r="G51" s="61">
        <v>42</v>
      </c>
      <c r="H51" s="76">
        <f>H21+H36+H49+H50</f>
        <v>0</v>
      </c>
      <c r="I51" s="76">
        <f>I21+I36+I49+I50</f>
        <v>0</v>
      </c>
    </row>
    <row r="52" spans="1:9" x14ac:dyDescent="0.25">
      <c r="A52" s="218" t="s">
        <v>312</v>
      </c>
      <c r="B52" s="218"/>
      <c r="C52" s="218"/>
      <c r="D52" s="218"/>
      <c r="E52" s="218"/>
      <c r="F52" s="218"/>
      <c r="G52" s="60">
        <v>43</v>
      </c>
      <c r="H52" s="77"/>
      <c r="I52" s="77"/>
    </row>
    <row r="53" spans="1:9" ht="28.95" customHeight="1" x14ac:dyDescent="0.25">
      <c r="A53" s="218" t="s">
        <v>358</v>
      </c>
      <c r="B53" s="218"/>
      <c r="C53" s="218"/>
      <c r="D53" s="218"/>
      <c r="E53" s="218"/>
      <c r="F53" s="218"/>
      <c r="G53" s="60">
        <v>44</v>
      </c>
      <c r="H53" s="81">
        <f>H52+H51</f>
        <v>0</v>
      </c>
      <c r="I53" s="81">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N26" sqref="N26"/>
    </sheetView>
  </sheetViews>
  <sheetFormatPr defaultRowHeight="13.2" x14ac:dyDescent="0.25"/>
  <cols>
    <col min="1" max="4" width="9.109375" style="2"/>
    <col min="5" max="5" width="10.109375" style="2" bestFit="1" customWidth="1"/>
    <col min="6" max="6" width="9.109375" style="2"/>
    <col min="7" max="7" width="10.5546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7" t="s">
        <v>359</v>
      </c>
      <c r="B1" s="238"/>
      <c r="C1" s="238"/>
      <c r="D1" s="238"/>
      <c r="E1" s="238"/>
      <c r="F1" s="238"/>
      <c r="G1" s="238"/>
      <c r="H1" s="238"/>
      <c r="I1" s="238"/>
      <c r="J1" s="238"/>
      <c r="K1" s="26"/>
    </row>
    <row r="2" spans="1:26" ht="15.6" x14ac:dyDescent="0.25">
      <c r="A2" s="3"/>
      <c r="B2" s="4"/>
      <c r="C2" s="239" t="s">
        <v>360</v>
      </c>
      <c r="D2" s="239"/>
      <c r="E2" s="5">
        <v>45658</v>
      </c>
      <c r="F2" s="6" t="s">
        <v>2</v>
      </c>
      <c r="G2" s="5">
        <v>46022</v>
      </c>
      <c r="H2" s="27"/>
      <c r="I2" s="27"/>
      <c r="J2" s="27"/>
      <c r="K2" s="26"/>
      <c r="Y2" s="28" t="s">
        <v>41</v>
      </c>
    </row>
    <row r="3" spans="1:26" ht="13.5" customHeight="1" x14ac:dyDescent="0.25">
      <c r="A3" s="240" t="s">
        <v>42</v>
      </c>
      <c r="B3" s="241"/>
      <c r="C3" s="241"/>
      <c r="D3" s="241"/>
      <c r="E3" s="241"/>
      <c r="F3" s="241"/>
      <c r="G3" s="240" t="s">
        <v>361</v>
      </c>
      <c r="H3" s="233" t="s">
        <v>362</v>
      </c>
      <c r="I3" s="233"/>
      <c r="J3" s="233"/>
      <c r="K3" s="233"/>
      <c r="L3" s="233"/>
      <c r="M3" s="233"/>
      <c r="N3" s="233"/>
      <c r="O3" s="233"/>
      <c r="P3" s="233"/>
      <c r="Q3" s="233"/>
      <c r="R3" s="233"/>
      <c r="S3" s="233"/>
      <c r="T3" s="233"/>
      <c r="U3" s="233"/>
      <c r="V3" s="233"/>
      <c r="W3" s="233"/>
      <c r="X3" s="233"/>
      <c r="Y3" s="233" t="s">
        <v>363</v>
      </c>
      <c r="Z3" s="233" t="s">
        <v>364</v>
      </c>
    </row>
    <row r="4" spans="1:26" ht="71.400000000000006" x14ac:dyDescent="0.25">
      <c r="A4" s="241"/>
      <c r="B4" s="241"/>
      <c r="C4" s="241"/>
      <c r="D4" s="241"/>
      <c r="E4" s="241"/>
      <c r="F4" s="241"/>
      <c r="G4" s="231"/>
      <c r="H4" s="82" t="s">
        <v>365</v>
      </c>
      <c r="I4" s="82" t="s">
        <v>366</v>
      </c>
      <c r="J4" s="82" t="s">
        <v>367</v>
      </c>
      <c r="K4" s="82" t="s">
        <v>368</v>
      </c>
      <c r="L4" s="82" t="s">
        <v>369</v>
      </c>
      <c r="M4" s="82" t="s">
        <v>370</v>
      </c>
      <c r="N4" s="82" t="s">
        <v>371</v>
      </c>
      <c r="O4" s="82" t="s">
        <v>372</v>
      </c>
      <c r="P4" s="83" t="s">
        <v>373</v>
      </c>
      <c r="Q4" s="82" t="s">
        <v>374</v>
      </c>
      <c r="R4" s="82" t="s">
        <v>375</v>
      </c>
      <c r="S4" s="83" t="s">
        <v>376</v>
      </c>
      <c r="T4" s="83" t="s">
        <v>377</v>
      </c>
      <c r="U4" s="83" t="s">
        <v>378</v>
      </c>
      <c r="V4" s="82" t="s">
        <v>379</v>
      </c>
      <c r="W4" s="82" t="s">
        <v>380</v>
      </c>
      <c r="X4" s="82" t="s">
        <v>381</v>
      </c>
      <c r="Y4" s="234"/>
      <c r="Z4" s="234"/>
    </row>
    <row r="5" spans="1:26" ht="20.399999999999999" x14ac:dyDescent="0.25">
      <c r="A5" s="235">
        <v>1</v>
      </c>
      <c r="B5" s="235"/>
      <c r="C5" s="235"/>
      <c r="D5" s="235"/>
      <c r="E5" s="235"/>
      <c r="F5" s="235"/>
      <c r="G5" s="84">
        <v>2</v>
      </c>
      <c r="H5" s="82" t="s">
        <v>259</v>
      </c>
      <c r="I5" s="85" t="s">
        <v>260</v>
      </c>
      <c r="J5" s="82" t="s">
        <v>382</v>
      </c>
      <c r="K5" s="85" t="s">
        <v>383</v>
      </c>
      <c r="L5" s="82" t="s">
        <v>384</v>
      </c>
      <c r="M5" s="85" t="s">
        <v>385</v>
      </c>
      <c r="N5" s="82" t="s">
        <v>386</v>
      </c>
      <c r="O5" s="85" t="s">
        <v>387</v>
      </c>
      <c r="P5" s="82" t="s">
        <v>388</v>
      </c>
      <c r="Q5" s="85" t="s">
        <v>389</v>
      </c>
      <c r="R5" s="82" t="s">
        <v>390</v>
      </c>
      <c r="S5" s="82" t="s">
        <v>391</v>
      </c>
      <c r="T5" s="82" t="s">
        <v>392</v>
      </c>
      <c r="U5" s="82">
        <v>16</v>
      </c>
      <c r="V5" s="82">
        <v>17</v>
      </c>
      <c r="W5" s="82">
        <v>18</v>
      </c>
      <c r="X5" s="82" t="s">
        <v>393</v>
      </c>
      <c r="Y5" s="82">
        <v>20</v>
      </c>
      <c r="Z5" s="85" t="s">
        <v>394</v>
      </c>
    </row>
    <row r="6" spans="1:26" x14ac:dyDescent="0.25">
      <c r="A6" s="229" t="s">
        <v>395</v>
      </c>
      <c r="B6" s="229"/>
      <c r="C6" s="229"/>
      <c r="D6" s="229"/>
      <c r="E6" s="229"/>
      <c r="F6" s="229"/>
      <c r="G6" s="229"/>
      <c r="H6" s="229"/>
      <c r="I6" s="229"/>
      <c r="J6" s="229"/>
      <c r="K6" s="229"/>
      <c r="L6" s="229"/>
      <c r="M6" s="229"/>
      <c r="N6" s="236"/>
      <c r="O6" s="236"/>
      <c r="P6" s="236"/>
      <c r="Q6" s="236"/>
      <c r="R6" s="236"/>
      <c r="S6" s="236"/>
      <c r="T6" s="236"/>
      <c r="U6" s="236"/>
      <c r="V6" s="236"/>
      <c r="W6" s="236"/>
      <c r="X6" s="236"/>
      <c r="Y6" s="236"/>
      <c r="Z6" s="230"/>
    </row>
    <row r="7" spans="1:26" x14ac:dyDescent="0.25">
      <c r="A7" s="232" t="s">
        <v>396</v>
      </c>
      <c r="B7" s="232"/>
      <c r="C7" s="232"/>
      <c r="D7" s="232"/>
      <c r="E7" s="232"/>
      <c r="F7" s="232"/>
      <c r="G7" s="86">
        <v>1</v>
      </c>
      <c r="H7" s="89">
        <v>17674030</v>
      </c>
      <c r="I7" s="89">
        <v>0</v>
      </c>
      <c r="J7" s="89">
        <v>1230444.08</v>
      </c>
      <c r="K7" s="89">
        <v>4156662.72</v>
      </c>
      <c r="L7" s="89">
        <v>1255882.8600000001</v>
      </c>
      <c r="M7" s="89">
        <v>0</v>
      </c>
      <c r="N7" s="89">
        <v>0</v>
      </c>
      <c r="O7" s="89">
        <v>0</v>
      </c>
      <c r="P7" s="89">
        <v>0</v>
      </c>
      <c r="Q7" s="89">
        <v>0</v>
      </c>
      <c r="R7" s="89">
        <v>0</v>
      </c>
      <c r="S7" s="89">
        <v>0</v>
      </c>
      <c r="T7" s="89">
        <v>0</v>
      </c>
      <c r="U7" s="89">
        <v>0</v>
      </c>
      <c r="V7" s="89">
        <v>38710912.850000001</v>
      </c>
      <c r="W7" s="89">
        <v>0</v>
      </c>
      <c r="X7" s="90">
        <f>H7+I7+J7+K7-L7+M7+N7+O7+P7+Q7+R7+V7+W7+S7+T7+U7</f>
        <v>60516166.789999999</v>
      </c>
      <c r="Y7" s="89">
        <v>0</v>
      </c>
      <c r="Z7" s="90">
        <f>X7+Y7</f>
        <v>60516166.789999999</v>
      </c>
    </row>
    <row r="8" spans="1:26" x14ac:dyDescent="0.25">
      <c r="A8" s="227" t="s">
        <v>397</v>
      </c>
      <c r="B8" s="227"/>
      <c r="C8" s="227"/>
      <c r="D8" s="227"/>
      <c r="E8" s="227"/>
      <c r="F8" s="227"/>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27" t="s">
        <v>398</v>
      </c>
      <c r="B9" s="227"/>
      <c r="C9" s="227"/>
      <c r="D9" s="227"/>
      <c r="E9" s="227"/>
      <c r="F9" s="227"/>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28" t="s">
        <v>399</v>
      </c>
      <c r="B10" s="228"/>
      <c r="C10" s="228"/>
      <c r="D10" s="228"/>
      <c r="E10" s="228"/>
      <c r="F10" s="228"/>
      <c r="G10" s="87">
        <v>4</v>
      </c>
      <c r="H10" s="91">
        <f>H7+H8+H9</f>
        <v>17674030</v>
      </c>
      <c r="I10" s="91">
        <f t="shared" ref="I10:V10" si="2">I7+I8+I9</f>
        <v>0</v>
      </c>
      <c r="J10" s="91">
        <f t="shared" si="2"/>
        <v>1230444.08</v>
      </c>
      <c r="K10" s="91">
        <f t="shared" si="2"/>
        <v>4156662.72</v>
      </c>
      <c r="L10" s="91">
        <f t="shared" si="2"/>
        <v>1255882.8600000001</v>
      </c>
      <c r="M10" s="91">
        <f t="shared" si="2"/>
        <v>0</v>
      </c>
      <c r="N10" s="91">
        <f t="shared" si="2"/>
        <v>0</v>
      </c>
      <c r="O10" s="91">
        <f t="shared" si="2"/>
        <v>0</v>
      </c>
      <c r="P10" s="91">
        <f t="shared" si="2"/>
        <v>0</v>
      </c>
      <c r="Q10" s="91">
        <f t="shared" si="2"/>
        <v>0</v>
      </c>
      <c r="R10" s="91">
        <f t="shared" si="2"/>
        <v>0</v>
      </c>
      <c r="S10" s="91">
        <f t="shared" si="2"/>
        <v>0</v>
      </c>
      <c r="T10" s="91">
        <f t="shared" si="2"/>
        <v>0</v>
      </c>
      <c r="U10" s="91">
        <f>U7+U8+U9</f>
        <v>0</v>
      </c>
      <c r="V10" s="91">
        <f t="shared" si="2"/>
        <v>38710912.850000001</v>
      </c>
      <c r="W10" s="91">
        <f>W7+W8+W9</f>
        <v>0</v>
      </c>
      <c r="X10" s="91">
        <f>X7+X8+X9</f>
        <v>60516166.789999999</v>
      </c>
      <c r="Y10" s="91">
        <f t="shared" ref="Y10:Z10" si="3">Y7+Y8+Y9</f>
        <v>0</v>
      </c>
      <c r="Z10" s="91">
        <f t="shared" si="3"/>
        <v>60516166.789999999</v>
      </c>
    </row>
    <row r="11" spans="1:26" x14ac:dyDescent="0.25">
      <c r="A11" s="227" t="s">
        <v>400</v>
      </c>
      <c r="B11" s="227"/>
      <c r="C11" s="227"/>
      <c r="D11" s="227"/>
      <c r="E11" s="227"/>
      <c r="F11" s="227"/>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22469997.399999999</v>
      </c>
      <c r="X11" s="90">
        <f>H11+I11+J11+K11-L11+M11+N11+O11+P11+Q11+R11+V11+W11+S11+T11+U11</f>
        <v>22469997.399999999</v>
      </c>
      <c r="Y11" s="89">
        <v>0</v>
      </c>
      <c r="Z11" s="90">
        <f t="shared" ref="Z11:Z29" si="4">X11+Y11</f>
        <v>22469997.399999999</v>
      </c>
    </row>
    <row r="12" spans="1:26" x14ac:dyDescent="0.25">
      <c r="A12" s="227" t="s">
        <v>401</v>
      </c>
      <c r="B12" s="227"/>
      <c r="C12" s="227"/>
      <c r="D12" s="227"/>
      <c r="E12" s="227"/>
      <c r="F12" s="227"/>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27" t="s">
        <v>402</v>
      </c>
      <c r="B13" s="227"/>
      <c r="C13" s="227"/>
      <c r="D13" s="227"/>
      <c r="E13" s="227"/>
      <c r="F13" s="227"/>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227" t="s">
        <v>403</v>
      </c>
      <c r="B14" s="227"/>
      <c r="C14" s="227"/>
      <c r="D14" s="227"/>
      <c r="E14" s="227"/>
      <c r="F14" s="227"/>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227" t="s">
        <v>404</v>
      </c>
      <c r="B15" s="227"/>
      <c r="C15" s="227"/>
      <c r="D15" s="227"/>
      <c r="E15" s="227"/>
      <c r="F15" s="227"/>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5">
      <c r="A16" s="227" t="s">
        <v>405</v>
      </c>
      <c r="B16" s="227"/>
      <c r="C16" s="227"/>
      <c r="D16" s="227"/>
      <c r="E16" s="227"/>
      <c r="F16" s="227"/>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27" t="s">
        <v>406</v>
      </c>
      <c r="B17" s="227"/>
      <c r="C17" s="227"/>
      <c r="D17" s="227"/>
      <c r="E17" s="227"/>
      <c r="F17" s="227"/>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27" t="s">
        <v>407</v>
      </c>
      <c r="B18" s="227"/>
      <c r="C18" s="227"/>
      <c r="D18" s="227"/>
      <c r="E18" s="227"/>
      <c r="F18" s="227"/>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27" t="s">
        <v>408</v>
      </c>
      <c r="B19" s="227"/>
      <c r="C19" s="227"/>
      <c r="D19" s="227"/>
      <c r="E19" s="227"/>
      <c r="F19" s="227"/>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5">
      <c r="A20" s="227" t="s">
        <v>409</v>
      </c>
      <c r="B20" s="227"/>
      <c r="C20" s="227"/>
      <c r="D20" s="227"/>
      <c r="E20" s="227"/>
      <c r="F20" s="227"/>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27" t="s">
        <v>410</v>
      </c>
      <c r="B21" s="227"/>
      <c r="C21" s="227"/>
      <c r="D21" s="227"/>
      <c r="E21" s="227"/>
      <c r="F21" s="227"/>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27" t="s">
        <v>411</v>
      </c>
      <c r="B22" s="227"/>
      <c r="C22" s="227"/>
      <c r="D22" s="227"/>
      <c r="E22" s="227"/>
      <c r="F22" s="227"/>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27" t="s">
        <v>412</v>
      </c>
      <c r="B23" s="227"/>
      <c r="C23" s="227"/>
      <c r="D23" s="227"/>
      <c r="E23" s="227"/>
      <c r="F23" s="227"/>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27" t="s">
        <v>413</v>
      </c>
      <c r="B24" s="227"/>
      <c r="C24" s="227"/>
      <c r="D24" s="227"/>
      <c r="E24" s="227"/>
      <c r="F24" s="227"/>
      <c r="G24" s="86">
        <v>18</v>
      </c>
      <c r="H24" s="89">
        <v>0</v>
      </c>
      <c r="I24" s="89">
        <v>0</v>
      </c>
      <c r="J24" s="89">
        <v>0</v>
      </c>
      <c r="K24" s="89">
        <v>4000000</v>
      </c>
      <c r="L24" s="89">
        <v>627764</v>
      </c>
      <c r="M24" s="89">
        <v>0</v>
      </c>
      <c r="N24" s="89">
        <v>0</v>
      </c>
      <c r="O24" s="89">
        <v>0</v>
      </c>
      <c r="P24" s="89">
        <v>0</v>
      </c>
      <c r="Q24" s="89">
        <v>0</v>
      </c>
      <c r="R24" s="89">
        <v>0</v>
      </c>
      <c r="S24" s="89">
        <v>0</v>
      </c>
      <c r="T24" s="89">
        <v>0</v>
      </c>
      <c r="U24" s="89">
        <v>0</v>
      </c>
      <c r="V24" s="89">
        <v>-4000000</v>
      </c>
      <c r="W24" s="89">
        <v>0</v>
      </c>
      <c r="X24" s="90">
        <f t="shared" si="5"/>
        <v>-627764</v>
      </c>
      <c r="Y24" s="89">
        <v>0</v>
      </c>
      <c r="Z24" s="90">
        <f t="shared" si="4"/>
        <v>-627764</v>
      </c>
    </row>
    <row r="25" spans="1:26" x14ac:dyDescent="0.25">
      <c r="A25" s="227" t="s">
        <v>414</v>
      </c>
      <c r="B25" s="227"/>
      <c r="C25" s="227"/>
      <c r="D25" s="227"/>
      <c r="E25" s="227"/>
      <c r="F25" s="227"/>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227" t="s">
        <v>415</v>
      </c>
      <c r="B26" s="227"/>
      <c r="C26" s="227"/>
      <c r="D26" s="227"/>
      <c r="E26" s="227"/>
      <c r="F26" s="227"/>
      <c r="G26" s="86">
        <v>20</v>
      </c>
      <c r="H26" s="89">
        <v>0</v>
      </c>
      <c r="I26" s="89">
        <v>0</v>
      </c>
      <c r="J26" s="89">
        <v>0</v>
      </c>
      <c r="K26" s="89">
        <v>0</v>
      </c>
      <c r="L26" s="89">
        <v>0</v>
      </c>
      <c r="M26" s="89">
        <v>0</v>
      </c>
      <c r="N26" s="89">
        <v>0</v>
      </c>
      <c r="O26" s="89">
        <v>0</v>
      </c>
      <c r="P26" s="89">
        <v>0</v>
      </c>
      <c r="Q26" s="89">
        <v>0</v>
      </c>
      <c r="R26" s="89">
        <v>0</v>
      </c>
      <c r="S26" s="89">
        <v>0</v>
      </c>
      <c r="T26" s="89">
        <v>0</v>
      </c>
      <c r="U26" s="89">
        <v>0</v>
      </c>
      <c r="V26" s="89">
        <v>-19879530</v>
      </c>
      <c r="W26" s="89">
        <v>0</v>
      </c>
      <c r="X26" s="90">
        <f t="shared" si="5"/>
        <v>-19879530</v>
      </c>
      <c r="Y26" s="89">
        <v>0</v>
      </c>
      <c r="Z26" s="90">
        <f t="shared" si="4"/>
        <v>-19879530</v>
      </c>
    </row>
    <row r="27" spans="1:26" x14ac:dyDescent="0.25">
      <c r="A27" s="227" t="s">
        <v>416</v>
      </c>
      <c r="B27" s="227"/>
      <c r="C27" s="227"/>
      <c r="D27" s="227"/>
      <c r="E27" s="227"/>
      <c r="F27" s="227"/>
      <c r="G27" s="86">
        <v>21</v>
      </c>
      <c r="H27" s="89">
        <v>0</v>
      </c>
      <c r="I27" s="89">
        <v>0</v>
      </c>
      <c r="J27" s="89">
        <v>0</v>
      </c>
      <c r="K27" s="89">
        <v>-743249.06</v>
      </c>
      <c r="L27" s="89">
        <v>-743249.06</v>
      </c>
      <c r="M27" s="89">
        <v>0</v>
      </c>
      <c r="N27" s="89">
        <v>0</v>
      </c>
      <c r="O27" s="89">
        <v>0</v>
      </c>
      <c r="P27" s="89">
        <v>0</v>
      </c>
      <c r="Q27" s="89">
        <v>0</v>
      </c>
      <c r="R27" s="89">
        <v>0</v>
      </c>
      <c r="S27" s="89">
        <v>0</v>
      </c>
      <c r="T27" s="89">
        <v>0</v>
      </c>
      <c r="U27" s="89">
        <v>0</v>
      </c>
      <c r="V27" s="89">
        <v>457259.51</v>
      </c>
      <c r="W27" s="89">
        <v>0</v>
      </c>
      <c r="X27" s="90">
        <f t="shared" si="5"/>
        <v>457259.51</v>
      </c>
      <c r="Y27" s="89">
        <v>0</v>
      </c>
      <c r="Z27" s="90">
        <f t="shared" si="4"/>
        <v>457259.51</v>
      </c>
    </row>
    <row r="28" spans="1:26" x14ac:dyDescent="0.25">
      <c r="A28" s="227" t="s">
        <v>417</v>
      </c>
      <c r="B28" s="227"/>
      <c r="C28" s="227"/>
      <c r="D28" s="227"/>
      <c r="E28" s="227"/>
      <c r="F28" s="227"/>
      <c r="G28" s="86">
        <v>22</v>
      </c>
      <c r="H28" s="89">
        <v>0</v>
      </c>
      <c r="I28" s="89">
        <v>0</v>
      </c>
      <c r="J28" s="89">
        <v>789492.3</v>
      </c>
      <c r="K28" s="89">
        <v>0</v>
      </c>
      <c r="L28" s="89">
        <v>0</v>
      </c>
      <c r="M28" s="89">
        <v>0</v>
      </c>
      <c r="N28" s="89">
        <v>0</v>
      </c>
      <c r="O28" s="89">
        <v>0</v>
      </c>
      <c r="P28" s="89">
        <v>0</v>
      </c>
      <c r="Q28" s="89">
        <v>0</v>
      </c>
      <c r="R28" s="89">
        <v>0</v>
      </c>
      <c r="S28" s="89">
        <v>0</v>
      </c>
      <c r="T28" s="89">
        <v>0</v>
      </c>
      <c r="U28" s="89">
        <v>0</v>
      </c>
      <c r="V28" s="89">
        <v>-789492.3</v>
      </c>
      <c r="W28" s="89">
        <v>0</v>
      </c>
      <c r="X28" s="90">
        <f t="shared" si="5"/>
        <v>0</v>
      </c>
      <c r="Y28" s="89">
        <v>0</v>
      </c>
      <c r="Z28" s="90">
        <f t="shared" si="4"/>
        <v>0</v>
      </c>
    </row>
    <row r="29" spans="1:26" x14ac:dyDescent="0.25">
      <c r="A29" s="227" t="s">
        <v>418</v>
      </c>
      <c r="B29" s="227"/>
      <c r="C29" s="227"/>
      <c r="D29" s="227"/>
      <c r="E29" s="227"/>
      <c r="F29" s="227"/>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28" t="s">
        <v>419</v>
      </c>
      <c r="B30" s="228"/>
      <c r="C30" s="228"/>
      <c r="D30" s="228"/>
      <c r="E30" s="228"/>
      <c r="F30" s="228"/>
      <c r="G30" s="87">
        <v>24</v>
      </c>
      <c r="H30" s="91">
        <f>SUM(H10:H29)</f>
        <v>17674030</v>
      </c>
      <c r="I30" s="91">
        <f t="shared" ref="I30:Z30" si="7">SUM(I10:I29)</f>
        <v>0</v>
      </c>
      <c r="J30" s="91">
        <f t="shared" si="7"/>
        <v>2019936.3800000001</v>
      </c>
      <c r="K30" s="91">
        <f t="shared" si="7"/>
        <v>7413413.6600000001</v>
      </c>
      <c r="L30" s="91">
        <f t="shared" si="7"/>
        <v>1140397.8</v>
      </c>
      <c r="M30" s="91">
        <f t="shared" si="7"/>
        <v>0</v>
      </c>
      <c r="N30" s="91">
        <f t="shared" si="7"/>
        <v>0</v>
      </c>
      <c r="O30" s="91">
        <f t="shared" si="7"/>
        <v>0</v>
      </c>
      <c r="P30" s="91">
        <f t="shared" si="7"/>
        <v>0</v>
      </c>
      <c r="Q30" s="91">
        <f t="shared" si="7"/>
        <v>0</v>
      </c>
      <c r="R30" s="91">
        <f t="shared" si="7"/>
        <v>0</v>
      </c>
      <c r="S30" s="91">
        <f t="shared" si="7"/>
        <v>0</v>
      </c>
      <c r="T30" s="91">
        <f t="shared" si="7"/>
        <v>0</v>
      </c>
      <c r="U30" s="91">
        <f t="shared" si="7"/>
        <v>0</v>
      </c>
      <c r="V30" s="91">
        <f t="shared" si="7"/>
        <v>14499150.060000001</v>
      </c>
      <c r="W30" s="91">
        <f t="shared" si="7"/>
        <v>22469997.399999999</v>
      </c>
      <c r="X30" s="91">
        <f>SUM(X10:X29)</f>
        <v>62936129.699999996</v>
      </c>
      <c r="Y30" s="91">
        <f t="shared" si="7"/>
        <v>0</v>
      </c>
      <c r="Z30" s="91">
        <f t="shared" si="7"/>
        <v>62936129.699999996</v>
      </c>
    </row>
    <row r="31" spans="1:26" x14ac:dyDescent="0.25">
      <c r="A31" s="229" t="s">
        <v>420</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5">
      <c r="A32" s="226" t="s">
        <v>421</v>
      </c>
      <c r="B32" s="226"/>
      <c r="C32" s="226"/>
      <c r="D32" s="226"/>
      <c r="E32" s="226"/>
      <c r="F32" s="226"/>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5">
      <c r="A33" s="226" t="s">
        <v>422</v>
      </c>
      <c r="B33" s="226"/>
      <c r="C33" s="226"/>
      <c r="D33" s="226"/>
      <c r="E33" s="226"/>
      <c r="F33" s="226"/>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22469997.399999999</v>
      </c>
      <c r="X33" s="91">
        <f>X11+X32</f>
        <v>22469997.399999999</v>
      </c>
      <c r="Y33" s="91">
        <f t="shared" si="10"/>
        <v>0</v>
      </c>
      <c r="Z33" s="91">
        <f t="shared" si="10"/>
        <v>22469997.399999999</v>
      </c>
    </row>
    <row r="34" spans="1:26" ht="30.75" customHeight="1" x14ac:dyDescent="0.25">
      <c r="A34" s="226" t="s">
        <v>423</v>
      </c>
      <c r="B34" s="226"/>
      <c r="C34" s="226"/>
      <c r="D34" s="226"/>
      <c r="E34" s="226"/>
      <c r="F34" s="226"/>
      <c r="G34" s="87">
        <v>27</v>
      </c>
      <c r="H34" s="91">
        <f>SUM(H21:H29)</f>
        <v>0</v>
      </c>
      <c r="I34" s="91">
        <f t="shared" ref="I34:Z34" si="12">SUM(I21:I29)</f>
        <v>0</v>
      </c>
      <c r="J34" s="91">
        <f t="shared" si="12"/>
        <v>789492.3</v>
      </c>
      <c r="K34" s="91">
        <f t="shared" si="12"/>
        <v>3256750.94</v>
      </c>
      <c r="L34" s="91">
        <f t="shared" si="12"/>
        <v>-115485.06000000006</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-24211762.789999999</v>
      </c>
      <c r="W34" s="91">
        <f t="shared" si="12"/>
        <v>0</v>
      </c>
      <c r="X34" s="91">
        <f>SUM(X21:X29)</f>
        <v>-20050034.489999998</v>
      </c>
      <c r="Y34" s="91">
        <f t="shared" si="12"/>
        <v>0</v>
      </c>
      <c r="Z34" s="91">
        <f t="shared" si="12"/>
        <v>-20050034.489999998</v>
      </c>
    </row>
    <row r="35" spans="1:26" x14ac:dyDescent="0.25">
      <c r="A35" s="229" t="s">
        <v>162</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x14ac:dyDescent="0.25">
      <c r="A36" s="232" t="s">
        <v>424</v>
      </c>
      <c r="B36" s="232"/>
      <c r="C36" s="232"/>
      <c r="D36" s="232"/>
      <c r="E36" s="232"/>
      <c r="F36" s="232"/>
      <c r="G36" s="86">
        <v>28</v>
      </c>
      <c r="H36" s="89">
        <v>17674030</v>
      </c>
      <c r="I36" s="89">
        <v>0</v>
      </c>
      <c r="J36" s="89">
        <v>2019936.38</v>
      </c>
      <c r="K36" s="89">
        <v>7413413.6600000001</v>
      </c>
      <c r="L36" s="89">
        <v>1140397.8</v>
      </c>
      <c r="M36" s="89">
        <v>0</v>
      </c>
      <c r="N36" s="89">
        <v>0</v>
      </c>
      <c r="O36" s="89">
        <v>0</v>
      </c>
      <c r="P36" s="89">
        <v>0</v>
      </c>
      <c r="Q36" s="89">
        <v>0</v>
      </c>
      <c r="R36" s="89">
        <v>0</v>
      </c>
      <c r="S36" s="89">
        <v>0</v>
      </c>
      <c r="T36" s="89">
        <v>0</v>
      </c>
      <c r="U36" s="89">
        <v>0</v>
      </c>
      <c r="V36" s="89">
        <v>36969147.460000001</v>
      </c>
      <c r="W36" s="89">
        <v>0</v>
      </c>
      <c r="X36" s="90">
        <f>H36+I36+J36+K36-L36+M36+N36+O36+P36+Q36+R36+V36+W36+S36+T36+U36</f>
        <v>62936129.700000003</v>
      </c>
      <c r="Y36" s="89">
        <v>0</v>
      </c>
      <c r="Z36" s="90">
        <f t="shared" ref="Z36:Z38" si="14">X36+Y36</f>
        <v>62936129.700000003</v>
      </c>
    </row>
    <row r="37" spans="1:26" x14ac:dyDescent="0.25">
      <c r="A37" s="227" t="s">
        <v>397</v>
      </c>
      <c r="B37" s="227"/>
      <c r="C37" s="227"/>
      <c r="D37" s="227"/>
      <c r="E37" s="227"/>
      <c r="F37" s="227"/>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27" t="s">
        <v>398</v>
      </c>
      <c r="B38" s="227"/>
      <c r="C38" s="227"/>
      <c r="D38" s="227"/>
      <c r="E38" s="227"/>
      <c r="F38" s="227"/>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28" t="s">
        <v>425</v>
      </c>
      <c r="B39" s="228"/>
      <c r="C39" s="228"/>
      <c r="D39" s="228"/>
      <c r="E39" s="228"/>
      <c r="F39" s="228"/>
      <c r="G39" s="87">
        <v>31</v>
      </c>
      <c r="H39" s="91">
        <f>H36+H37+H38</f>
        <v>17674030</v>
      </c>
      <c r="I39" s="91">
        <f t="shared" ref="I39:V39" si="16">I36+I37+I38</f>
        <v>0</v>
      </c>
      <c r="J39" s="91">
        <f t="shared" si="16"/>
        <v>2019936.38</v>
      </c>
      <c r="K39" s="91">
        <f t="shared" si="16"/>
        <v>7413413.6600000001</v>
      </c>
      <c r="L39" s="91">
        <f t="shared" si="16"/>
        <v>1140397.8</v>
      </c>
      <c r="M39" s="91">
        <f t="shared" si="16"/>
        <v>0</v>
      </c>
      <c r="N39" s="91">
        <f t="shared" si="16"/>
        <v>0</v>
      </c>
      <c r="O39" s="91">
        <f t="shared" si="16"/>
        <v>0</v>
      </c>
      <c r="P39" s="91">
        <f t="shared" si="16"/>
        <v>0</v>
      </c>
      <c r="Q39" s="91">
        <f t="shared" si="16"/>
        <v>0</v>
      </c>
      <c r="R39" s="91">
        <f t="shared" si="16"/>
        <v>0</v>
      </c>
      <c r="S39" s="91">
        <f t="shared" si="16"/>
        <v>0</v>
      </c>
      <c r="T39" s="91">
        <f t="shared" si="16"/>
        <v>0</v>
      </c>
      <c r="U39" s="91">
        <f t="shared" si="16"/>
        <v>0</v>
      </c>
      <c r="V39" s="91">
        <f t="shared" si="16"/>
        <v>36969147.460000001</v>
      </c>
      <c r="W39" s="91">
        <f>W36+W37+W38</f>
        <v>0</v>
      </c>
      <c r="X39" s="91">
        <f>X36+X37+X38</f>
        <v>62936129.700000003</v>
      </c>
      <c r="Y39" s="91">
        <f>Y36+Y37+Y38</f>
        <v>0</v>
      </c>
      <c r="Z39" s="91">
        <f>Z36+Z37+Z38</f>
        <v>62936129.700000003</v>
      </c>
    </row>
    <row r="40" spans="1:26" x14ac:dyDescent="0.25">
      <c r="A40" s="227" t="s">
        <v>400</v>
      </c>
      <c r="B40" s="227"/>
      <c r="C40" s="227"/>
      <c r="D40" s="227"/>
      <c r="E40" s="227"/>
      <c r="F40" s="227"/>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17305044.329999998</v>
      </c>
      <c r="X40" s="90">
        <f>H40+I40+J40+K40-L40+M40+N40+O40+P40+Q40+R40+V40+W40+S40+T40+U40</f>
        <v>17305044.329999998</v>
      </c>
      <c r="Y40" s="89">
        <v>0</v>
      </c>
      <c r="Z40" s="90">
        <f t="shared" ref="Z40:Z58" si="17">X40+Y40</f>
        <v>17305044.329999998</v>
      </c>
    </row>
    <row r="41" spans="1:26" x14ac:dyDescent="0.25">
      <c r="A41" s="227" t="s">
        <v>401</v>
      </c>
      <c r="B41" s="227"/>
      <c r="C41" s="227"/>
      <c r="D41" s="227"/>
      <c r="E41" s="227"/>
      <c r="F41" s="227"/>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27" t="s">
        <v>402</v>
      </c>
      <c r="B42" s="227"/>
      <c r="C42" s="227"/>
      <c r="D42" s="227"/>
      <c r="E42" s="227"/>
      <c r="F42" s="227"/>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27" t="s">
        <v>403</v>
      </c>
      <c r="B43" s="227"/>
      <c r="C43" s="227"/>
      <c r="D43" s="227"/>
      <c r="E43" s="227"/>
      <c r="F43" s="227"/>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227" t="s">
        <v>404</v>
      </c>
      <c r="B44" s="227"/>
      <c r="C44" s="227"/>
      <c r="D44" s="227"/>
      <c r="E44" s="227"/>
      <c r="F44" s="227"/>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227" t="s">
        <v>405</v>
      </c>
      <c r="B45" s="227"/>
      <c r="C45" s="227"/>
      <c r="D45" s="227"/>
      <c r="E45" s="227"/>
      <c r="F45" s="227"/>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27" t="s">
        <v>406</v>
      </c>
      <c r="B46" s="227"/>
      <c r="C46" s="227"/>
      <c r="D46" s="227"/>
      <c r="E46" s="227"/>
      <c r="F46" s="227"/>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27" t="s">
        <v>407</v>
      </c>
      <c r="B47" s="227"/>
      <c r="C47" s="227"/>
      <c r="D47" s="227"/>
      <c r="E47" s="227"/>
      <c r="F47" s="227"/>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27" t="s">
        <v>408</v>
      </c>
      <c r="B48" s="227"/>
      <c r="C48" s="227"/>
      <c r="D48" s="227"/>
      <c r="E48" s="227"/>
      <c r="F48" s="227"/>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5">
      <c r="A49" s="227" t="s">
        <v>409</v>
      </c>
      <c r="B49" s="227"/>
      <c r="C49" s="227"/>
      <c r="D49" s="227"/>
      <c r="E49" s="227"/>
      <c r="F49" s="227"/>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27" t="s">
        <v>410</v>
      </c>
      <c r="B50" s="227"/>
      <c r="C50" s="227"/>
      <c r="D50" s="227"/>
      <c r="E50" s="227"/>
      <c r="F50" s="227"/>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27" t="s">
        <v>411</v>
      </c>
      <c r="B51" s="227"/>
      <c r="C51" s="227"/>
      <c r="D51" s="227"/>
      <c r="E51" s="227"/>
      <c r="F51" s="227"/>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27" t="s">
        <v>412</v>
      </c>
      <c r="B52" s="227"/>
      <c r="C52" s="227"/>
      <c r="D52" s="227"/>
      <c r="E52" s="227"/>
      <c r="F52" s="227"/>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27" t="s">
        <v>413</v>
      </c>
      <c r="B53" s="227"/>
      <c r="C53" s="227"/>
      <c r="D53" s="227"/>
      <c r="E53" s="227"/>
      <c r="F53" s="227"/>
      <c r="G53" s="86">
        <v>45</v>
      </c>
      <c r="H53" s="89">
        <v>0</v>
      </c>
      <c r="I53" s="89">
        <v>0</v>
      </c>
      <c r="J53" s="89">
        <v>0</v>
      </c>
      <c r="K53" s="89">
        <v>0</v>
      </c>
      <c r="L53" s="89">
        <v>2973412.5</v>
      </c>
      <c r="M53" s="89">
        <v>0</v>
      </c>
      <c r="N53" s="89">
        <v>0</v>
      </c>
      <c r="O53" s="89">
        <v>0</v>
      </c>
      <c r="P53" s="89">
        <v>0</v>
      </c>
      <c r="Q53" s="89">
        <v>0</v>
      </c>
      <c r="R53" s="89">
        <v>0</v>
      </c>
      <c r="S53" s="89">
        <v>0</v>
      </c>
      <c r="T53" s="89">
        <v>0</v>
      </c>
      <c r="U53" s="89">
        <v>0</v>
      </c>
      <c r="V53" s="89">
        <v>0</v>
      </c>
      <c r="W53" s="89">
        <v>0</v>
      </c>
      <c r="X53" s="90">
        <f t="shared" si="18"/>
        <v>-2973412.5</v>
      </c>
      <c r="Y53" s="89">
        <v>0</v>
      </c>
      <c r="Z53" s="90">
        <f t="shared" si="17"/>
        <v>-2973412.5</v>
      </c>
    </row>
    <row r="54" spans="1:26" x14ac:dyDescent="0.25">
      <c r="A54" s="227" t="s">
        <v>414</v>
      </c>
      <c r="B54" s="227"/>
      <c r="C54" s="227"/>
      <c r="D54" s="227"/>
      <c r="E54" s="227"/>
      <c r="F54" s="227"/>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27" t="s">
        <v>426</v>
      </c>
      <c r="B55" s="227"/>
      <c r="C55" s="227"/>
      <c r="D55" s="227"/>
      <c r="E55" s="227"/>
      <c r="F55" s="227"/>
      <c r="G55" s="86">
        <v>47</v>
      </c>
      <c r="H55" s="89">
        <v>0</v>
      </c>
      <c r="I55" s="89">
        <v>0</v>
      </c>
      <c r="J55" s="89">
        <v>0</v>
      </c>
      <c r="K55" s="89">
        <v>0</v>
      </c>
      <c r="L55" s="89">
        <v>0</v>
      </c>
      <c r="M55" s="89">
        <v>0</v>
      </c>
      <c r="N55" s="89">
        <v>0</v>
      </c>
      <c r="O55" s="89">
        <v>0</v>
      </c>
      <c r="P55" s="89">
        <v>0</v>
      </c>
      <c r="Q55" s="89">
        <v>0</v>
      </c>
      <c r="R55" s="89">
        <v>0</v>
      </c>
      <c r="S55" s="89">
        <v>0</v>
      </c>
      <c r="T55" s="89">
        <v>0</v>
      </c>
      <c r="U55" s="89">
        <v>0</v>
      </c>
      <c r="V55" s="89">
        <v>-13976271.880000001</v>
      </c>
      <c r="W55" s="89">
        <v>0</v>
      </c>
      <c r="X55" s="90">
        <f t="shared" si="18"/>
        <v>-13976271.880000001</v>
      </c>
      <c r="Y55" s="89">
        <v>0</v>
      </c>
      <c r="Z55" s="90">
        <f t="shared" si="17"/>
        <v>-13976271.880000001</v>
      </c>
    </row>
    <row r="56" spans="1:26" x14ac:dyDescent="0.25">
      <c r="A56" s="227" t="s">
        <v>416</v>
      </c>
      <c r="B56" s="227"/>
      <c r="C56" s="227"/>
      <c r="D56" s="227"/>
      <c r="E56" s="227"/>
      <c r="F56" s="227"/>
      <c r="G56" s="86">
        <v>48</v>
      </c>
      <c r="H56" s="89">
        <v>0</v>
      </c>
      <c r="I56" s="89">
        <v>0</v>
      </c>
      <c r="J56" s="89">
        <v>0</v>
      </c>
      <c r="K56" s="89">
        <v>-610236.80000000005</v>
      </c>
      <c r="L56" s="89">
        <v>-610236.80000000005</v>
      </c>
      <c r="M56" s="89">
        <v>0</v>
      </c>
      <c r="N56" s="89">
        <v>0</v>
      </c>
      <c r="O56" s="89">
        <v>0</v>
      </c>
      <c r="P56" s="89">
        <v>0</v>
      </c>
      <c r="Q56" s="89">
        <v>0</v>
      </c>
      <c r="R56" s="89">
        <v>0</v>
      </c>
      <c r="S56" s="89">
        <v>0</v>
      </c>
      <c r="T56" s="89">
        <v>0</v>
      </c>
      <c r="U56" s="89">
        <v>0</v>
      </c>
      <c r="V56" s="89">
        <v>996587.54</v>
      </c>
      <c r="W56" s="89">
        <v>0</v>
      </c>
      <c r="X56" s="90">
        <f t="shared" si="18"/>
        <v>996587.54</v>
      </c>
      <c r="Y56" s="89">
        <v>0</v>
      </c>
      <c r="Z56" s="90">
        <f t="shared" si="17"/>
        <v>996587.54</v>
      </c>
    </row>
    <row r="57" spans="1:26" x14ac:dyDescent="0.25">
      <c r="A57" s="227" t="s">
        <v>427</v>
      </c>
      <c r="B57" s="227"/>
      <c r="C57" s="227"/>
      <c r="D57" s="227"/>
      <c r="E57" s="227"/>
      <c r="F57" s="227"/>
      <c r="G57" s="86">
        <v>49</v>
      </c>
      <c r="H57" s="89">
        <v>0</v>
      </c>
      <c r="I57" s="89">
        <v>0</v>
      </c>
      <c r="J57" s="89">
        <v>981107.7</v>
      </c>
      <c r="K57" s="89">
        <v>0</v>
      </c>
      <c r="L57" s="89">
        <v>0</v>
      </c>
      <c r="M57" s="89">
        <v>0</v>
      </c>
      <c r="N57" s="89">
        <v>0</v>
      </c>
      <c r="O57" s="89">
        <v>0</v>
      </c>
      <c r="P57" s="89">
        <v>0</v>
      </c>
      <c r="Q57" s="89">
        <v>0</v>
      </c>
      <c r="R57" s="89">
        <v>0</v>
      </c>
      <c r="S57" s="89">
        <v>0</v>
      </c>
      <c r="T57" s="89">
        <v>0</v>
      </c>
      <c r="U57" s="89">
        <v>0</v>
      </c>
      <c r="V57" s="89">
        <v>-981107.7</v>
      </c>
      <c r="W57" s="89">
        <v>0</v>
      </c>
      <c r="X57" s="90">
        <f t="shared" si="18"/>
        <v>0</v>
      </c>
      <c r="Y57" s="89">
        <v>0</v>
      </c>
      <c r="Z57" s="90">
        <f t="shared" si="17"/>
        <v>0</v>
      </c>
    </row>
    <row r="58" spans="1:26" x14ac:dyDescent="0.25">
      <c r="A58" s="227" t="s">
        <v>418</v>
      </c>
      <c r="B58" s="227"/>
      <c r="C58" s="227"/>
      <c r="D58" s="227"/>
      <c r="E58" s="227"/>
      <c r="F58" s="227"/>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28" t="s">
        <v>428</v>
      </c>
      <c r="B59" s="228"/>
      <c r="C59" s="228"/>
      <c r="D59" s="228"/>
      <c r="E59" s="228"/>
      <c r="F59" s="228"/>
      <c r="G59" s="87">
        <v>51</v>
      </c>
      <c r="H59" s="91">
        <f>SUM(H39:H58)</f>
        <v>17674030</v>
      </c>
      <c r="I59" s="91">
        <f t="shared" ref="I59:Z59" si="19">SUM(I39:I58)</f>
        <v>0</v>
      </c>
      <c r="J59" s="91">
        <f t="shared" si="19"/>
        <v>3001044.08</v>
      </c>
      <c r="K59" s="91">
        <f t="shared" si="19"/>
        <v>6803176.8600000003</v>
      </c>
      <c r="L59" s="91">
        <f t="shared" si="19"/>
        <v>3503573.5</v>
      </c>
      <c r="M59" s="91">
        <f t="shared" si="19"/>
        <v>0</v>
      </c>
      <c r="N59" s="91">
        <f t="shared" si="19"/>
        <v>0</v>
      </c>
      <c r="O59" s="91">
        <f t="shared" si="19"/>
        <v>0</v>
      </c>
      <c r="P59" s="91">
        <f t="shared" si="19"/>
        <v>0</v>
      </c>
      <c r="Q59" s="91">
        <f t="shared" si="19"/>
        <v>0</v>
      </c>
      <c r="R59" s="91">
        <f t="shared" si="19"/>
        <v>0</v>
      </c>
      <c r="S59" s="91">
        <f t="shared" si="19"/>
        <v>0</v>
      </c>
      <c r="T59" s="91">
        <f t="shared" si="19"/>
        <v>0</v>
      </c>
      <c r="U59" s="91">
        <f t="shared" si="19"/>
        <v>0</v>
      </c>
      <c r="V59" s="91">
        <f t="shared" si="19"/>
        <v>23008355.419999998</v>
      </c>
      <c r="W59" s="91">
        <f t="shared" si="19"/>
        <v>17305044.329999998</v>
      </c>
      <c r="X59" s="91">
        <f>SUM(X39:X58)</f>
        <v>64288077.189999998</v>
      </c>
      <c r="Y59" s="91">
        <f t="shared" si="19"/>
        <v>0</v>
      </c>
      <c r="Z59" s="91">
        <f t="shared" si="19"/>
        <v>64288077.189999998</v>
      </c>
    </row>
    <row r="60" spans="1:26" x14ac:dyDescent="0.25">
      <c r="A60" s="229" t="s">
        <v>420</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5">
      <c r="A61" s="226" t="s">
        <v>429</v>
      </c>
      <c r="B61" s="226"/>
      <c r="C61" s="226"/>
      <c r="D61" s="226"/>
      <c r="E61" s="226"/>
      <c r="F61" s="226"/>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5">
      <c r="A62" s="226" t="s">
        <v>430</v>
      </c>
      <c r="B62" s="226"/>
      <c r="C62" s="226"/>
      <c r="D62" s="226"/>
      <c r="E62" s="226"/>
      <c r="F62" s="226"/>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17305044.329999998</v>
      </c>
      <c r="X62" s="91">
        <f>X40+X61</f>
        <v>17305044.329999998</v>
      </c>
      <c r="Y62" s="91">
        <f t="shared" si="22"/>
        <v>0</v>
      </c>
      <c r="Z62" s="91">
        <f t="shared" si="22"/>
        <v>17305044.329999998</v>
      </c>
    </row>
    <row r="63" spans="1:26" ht="29.25" customHeight="1" x14ac:dyDescent="0.25">
      <c r="A63" s="226" t="s">
        <v>431</v>
      </c>
      <c r="B63" s="226"/>
      <c r="C63" s="226"/>
      <c r="D63" s="226"/>
      <c r="E63" s="226"/>
      <c r="F63" s="226"/>
      <c r="G63" s="87">
        <v>54</v>
      </c>
      <c r="H63" s="91">
        <f>SUM(H50:H58)</f>
        <v>0</v>
      </c>
      <c r="I63" s="91">
        <f t="shared" ref="I63:Z63" si="24">SUM(I50:I58)</f>
        <v>0</v>
      </c>
      <c r="J63" s="91">
        <f t="shared" si="24"/>
        <v>981107.7</v>
      </c>
      <c r="K63" s="91">
        <f t="shared" si="24"/>
        <v>-610236.80000000005</v>
      </c>
      <c r="L63" s="91">
        <f t="shared" si="24"/>
        <v>2363175.7000000002</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-13960792.039999999</v>
      </c>
      <c r="W63" s="91">
        <f t="shared" si="24"/>
        <v>0</v>
      </c>
      <c r="X63" s="91">
        <f>SUM(X50:X58)</f>
        <v>-15953096.840000004</v>
      </c>
      <c r="Y63" s="91">
        <f t="shared" si="24"/>
        <v>0</v>
      </c>
      <c r="Z63" s="91">
        <f t="shared" si="24"/>
        <v>-15953096.840000004</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6"/>
  <sheetViews>
    <sheetView topLeftCell="A30" zoomScaleNormal="100" workbookViewId="0">
      <selection sqref="A1:J30"/>
    </sheetView>
  </sheetViews>
  <sheetFormatPr defaultRowHeight="13.2" x14ac:dyDescent="0.25"/>
  <cols>
    <col min="10" max="10" width="128.109375" customWidth="1"/>
  </cols>
  <sheetData>
    <row r="1" spans="1:10" x14ac:dyDescent="0.25">
      <c r="A1" s="105" t="s">
        <v>469</v>
      </c>
      <c r="B1" s="106"/>
      <c r="C1" s="106"/>
      <c r="D1" s="106"/>
      <c r="E1" s="106"/>
      <c r="F1" s="106"/>
      <c r="G1" s="106"/>
      <c r="H1" s="106"/>
      <c r="I1" s="106"/>
      <c r="J1" s="106"/>
    </row>
    <row r="2" spans="1:10" x14ac:dyDescent="0.25">
      <c r="A2" s="106"/>
      <c r="B2" s="106"/>
      <c r="C2" s="106"/>
      <c r="D2" s="106"/>
      <c r="E2" s="106"/>
      <c r="F2" s="106"/>
      <c r="G2" s="106"/>
      <c r="H2" s="106"/>
      <c r="I2" s="106"/>
      <c r="J2" s="106"/>
    </row>
    <row r="3" spans="1:10" x14ac:dyDescent="0.25">
      <c r="A3" s="106"/>
      <c r="B3" s="106"/>
      <c r="C3" s="106"/>
      <c r="D3" s="106"/>
      <c r="E3" s="106"/>
      <c r="F3" s="106"/>
      <c r="G3" s="106"/>
      <c r="H3" s="106"/>
      <c r="I3" s="106"/>
      <c r="J3" s="106"/>
    </row>
    <row r="4" spans="1:10" x14ac:dyDescent="0.25">
      <c r="A4" s="106"/>
      <c r="B4" s="106"/>
      <c r="C4" s="106"/>
      <c r="D4" s="106"/>
      <c r="E4" s="106"/>
      <c r="F4" s="106"/>
      <c r="G4" s="106"/>
      <c r="H4" s="106"/>
      <c r="I4" s="106"/>
      <c r="J4" s="106"/>
    </row>
    <row r="5" spans="1:10" x14ac:dyDescent="0.25">
      <c r="A5" s="106"/>
      <c r="B5" s="106"/>
      <c r="C5" s="106"/>
      <c r="D5" s="106"/>
      <c r="E5" s="106"/>
      <c r="F5" s="106"/>
      <c r="G5" s="106"/>
      <c r="H5" s="106"/>
      <c r="I5" s="106"/>
      <c r="J5" s="106"/>
    </row>
    <row r="6" spans="1:10" x14ac:dyDescent="0.25">
      <c r="A6" s="106"/>
      <c r="B6" s="106"/>
      <c r="C6" s="106"/>
      <c r="D6" s="106"/>
      <c r="E6" s="106"/>
      <c r="F6" s="106"/>
      <c r="G6" s="106"/>
      <c r="H6" s="106"/>
      <c r="I6" s="106"/>
      <c r="J6" s="106"/>
    </row>
    <row r="7" spans="1:10" x14ac:dyDescent="0.25">
      <c r="A7" s="106"/>
      <c r="B7" s="106"/>
      <c r="C7" s="106"/>
      <c r="D7" s="106"/>
      <c r="E7" s="106"/>
      <c r="F7" s="106"/>
      <c r="G7" s="106"/>
      <c r="H7" s="106"/>
      <c r="I7" s="106"/>
      <c r="J7" s="106"/>
    </row>
    <row r="8" spans="1:10" x14ac:dyDescent="0.25">
      <c r="A8" s="106"/>
      <c r="B8" s="106"/>
      <c r="C8" s="106"/>
      <c r="D8" s="106"/>
      <c r="E8" s="106"/>
      <c r="F8" s="106"/>
      <c r="G8" s="106"/>
      <c r="H8" s="106"/>
      <c r="I8" s="106"/>
      <c r="J8" s="106"/>
    </row>
    <row r="9" spans="1:10" x14ac:dyDescent="0.25">
      <c r="A9" s="106"/>
      <c r="B9" s="106"/>
      <c r="C9" s="106"/>
      <c r="D9" s="106"/>
      <c r="E9" s="106"/>
      <c r="F9" s="106"/>
      <c r="G9" s="106"/>
      <c r="H9" s="106"/>
      <c r="I9" s="106"/>
      <c r="J9" s="106"/>
    </row>
    <row r="10" spans="1:10" x14ac:dyDescent="0.25">
      <c r="A10" s="106"/>
      <c r="B10" s="106"/>
      <c r="C10" s="106"/>
      <c r="D10" s="106"/>
      <c r="E10" s="106"/>
      <c r="F10" s="106"/>
      <c r="G10" s="106"/>
      <c r="H10" s="106"/>
      <c r="I10" s="106"/>
      <c r="J10" s="106"/>
    </row>
    <row r="11" spans="1:10" x14ac:dyDescent="0.25">
      <c r="A11" s="106"/>
      <c r="B11" s="106"/>
      <c r="C11" s="106"/>
      <c r="D11" s="106"/>
      <c r="E11" s="106"/>
      <c r="F11" s="106"/>
      <c r="G11" s="106"/>
      <c r="H11" s="106"/>
      <c r="I11" s="106"/>
      <c r="J11" s="106"/>
    </row>
    <row r="12" spans="1:10" x14ac:dyDescent="0.25">
      <c r="A12" s="106"/>
      <c r="B12" s="106"/>
      <c r="C12" s="106"/>
      <c r="D12" s="106"/>
      <c r="E12" s="106"/>
      <c r="F12" s="106"/>
      <c r="G12" s="106"/>
      <c r="H12" s="106"/>
      <c r="I12" s="106"/>
      <c r="J12" s="106"/>
    </row>
    <row r="13" spans="1:10" x14ac:dyDescent="0.25">
      <c r="A13" s="106"/>
      <c r="B13" s="106"/>
      <c r="C13" s="106"/>
      <c r="D13" s="106"/>
      <c r="E13" s="106"/>
      <c r="F13" s="106"/>
      <c r="G13" s="106"/>
      <c r="H13" s="106"/>
      <c r="I13" s="106"/>
      <c r="J13" s="106"/>
    </row>
    <row r="14" spans="1:10" x14ac:dyDescent="0.25">
      <c r="A14" s="106"/>
      <c r="B14" s="106"/>
      <c r="C14" s="106"/>
      <c r="D14" s="106"/>
      <c r="E14" s="106"/>
      <c r="F14" s="106"/>
      <c r="G14" s="106"/>
      <c r="H14" s="106"/>
      <c r="I14" s="106"/>
      <c r="J14" s="106"/>
    </row>
    <row r="15" spans="1:10" x14ac:dyDescent="0.25">
      <c r="A15" s="106"/>
      <c r="B15" s="106"/>
      <c r="C15" s="106"/>
      <c r="D15" s="106"/>
      <c r="E15" s="106"/>
      <c r="F15" s="106"/>
      <c r="G15" s="106"/>
      <c r="H15" s="106"/>
      <c r="I15" s="106"/>
      <c r="J15" s="106"/>
    </row>
    <row r="16" spans="1:10" x14ac:dyDescent="0.25">
      <c r="A16" s="106"/>
      <c r="B16" s="106"/>
      <c r="C16" s="106"/>
      <c r="D16" s="106"/>
      <c r="E16" s="106"/>
      <c r="F16" s="106"/>
      <c r="G16" s="106"/>
      <c r="H16" s="106"/>
      <c r="I16" s="106"/>
      <c r="J16" s="106"/>
    </row>
    <row r="17" spans="1:11" x14ac:dyDescent="0.25">
      <c r="A17" s="106"/>
      <c r="B17" s="106"/>
      <c r="C17" s="106"/>
      <c r="D17" s="106"/>
      <c r="E17" s="106"/>
      <c r="F17" s="106"/>
      <c r="G17" s="106"/>
      <c r="H17" s="106"/>
      <c r="I17" s="106"/>
      <c r="J17" s="106"/>
    </row>
    <row r="18" spans="1:11" x14ac:dyDescent="0.25">
      <c r="A18" s="106"/>
      <c r="B18" s="106"/>
      <c r="C18" s="106"/>
      <c r="D18" s="106"/>
      <c r="E18" s="106"/>
      <c r="F18" s="106"/>
      <c r="G18" s="106"/>
      <c r="H18" s="106"/>
      <c r="I18" s="106"/>
      <c r="J18" s="106"/>
    </row>
    <row r="19" spans="1:11" x14ac:dyDescent="0.25">
      <c r="A19" s="106"/>
      <c r="B19" s="106"/>
      <c r="C19" s="106"/>
      <c r="D19" s="106"/>
      <c r="E19" s="106"/>
      <c r="F19" s="106"/>
      <c r="G19" s="106"/>
      <c r="H19" s="106"/>
      <c r="I19" s="106"/>
      <c r="J19" s="106"/>
    </row>
    <row r="20" spans="1:11" x14ac:dyDescent="0.25">
      <c r="A20" s="106"/>
      <c r="B20" s="106"/>
      <c r="C20" s="106"/>
      <c r="D20" s="106"/>
      <c r="E20" s="106"/>
      <c r="F20" s="106"/>
      <c r="G20" s="106"/>
      <c r="H20" s="106"/>
      <c r="I20" s="106"/>
      <c r="J20" s="106"/>
    </row>
    <row r="21" spans="1:11" x14ac:dyDescent="0.25">
      <c r="A21" s="106"/>
      <c r="B21" s="106"/>
      <c r="C21" s="106"/>
      <c r="D21" s="106"/>
      <c r="E21" s="106"/>
      <c r="F21" s="106"/>
      <c r="G21" s="106"/>
      <c r="H21" s="106"/>
      <c r="I21" s="106"/>
      <c r="J21" s="106"/>
    </row>
    <row r="22" spans="1:11" x14ac:dyDescent="0.25">
      <c r="A22" s="106"/>
      <c r="B22" s="106"/>
      <c r="C22" s="106"/>
      <c r="D22" s="106"/>
      <c r="E22" s="106"/>
      <c r="F22" s="106"/>
      <c r="G22" s="106"/>
      <c r="H22" s="106"/>
      <c r="I22" s="106"/>
      <c r="J22" s="106"/>
    </row>
    <row r="23" spans="1:11" x14ac:dyDescent="0.25">
      <c r="A23" s="106"/>
      <c r="B23" s="106"/>
      <c r="C23" s="106"/>
      <c r="D23" s="106"/>
      <c r="E23" s="106"/>
      <c r="F23" s="106"/>
      <c r="G23" s="106"/>
      <c r="H23" s="106"/>
      <c r="I23" s="106"/>
      <c r="J23" s="106"/>
    </row>
    <row r="24" spans="1:11" x14ac:dyDescent="0.25">
      <c r="A24" s="106"/>
      <c r="B24" s="106"/>
      <c r="C24" s="106"/>
      <c r="D24" s="106"/>
      <c r="E24" s="106"/>
      <c r="F24" s="106"/>
      <c r="G24" s="106"/>
      <c r="H24" s="106"/>
      <c r="I24" s="106"/>
      <c r="J24" s="106"/>
    </row>
    <row r="25" spans="1:11" ht="102.75" customHeight="1" x14ac:dyDescent="0.25">
      <c r="A25" s="106"/>
      <c r="B25" s="106"/>
      <c r="C25" s="106"/>
      <c r="D25" s="106"/>
      <c r="E25" s="106"/>
      <c r="F25" s="106"/>
      <c r="G25" s="106"/>
      <c r="H25" s="106"/>
      <c r="I25" s="106"/>
      <c r="J25" s="106"/>
    </row>
    <row r="26" spans="1:11" ht="104.25" customHeight="1" x14ac:dyDescent="0.25">
      <c r="A26" s="106"/>
      <c r="B26" s="106"/>
      <c r="C26" s="106"/>
      <c r="D26" s="106"/>
      <c r="E26" s="106"/>
      <c r="F26" s="106"/>
      <c r="G26" s="106"/>
      <c r="H26" s="106"/>
      <c r="I26" s="106"/>
      <c r="J26" s="106"/>
    </row>
    <row r="27" spans="1:11" ht="75" customHeight="1" x14ac:dyDescent="0.25">
      <c r="A27" s="106"/>
      <c r="B27" s="106"/>
      <c r="C27" s="106"/>
      <c r="D27" s="106"/>
      <c r="E27" s="106"/>
      <c r="F27" s="106"/>
      <c r="G27" s="106"/>
      <c r="H27" s="106"/>
      <c r="I27" s="106"/>
      <c r="J27" s="106"/>
    </row>
    <row r="28" spans="1:11" ht="87.75" customHeight="1" x14ac:dyDescent="0.25">
      <c r="A28" s="106"/>
      <c r="B28" s="106"/>
      <c r="C28" s="106"/>
      <c r="D28" s="106"/>
      <c r="E28" s="106"/>
      <c r="F28" s="106"/>
      <c r="G28" s="106"/>
      <c r="H28" s="106"/>
      <c r="I28" s="106"/>
      <c r="J28" s="106"/>
    </row>
    <row r="29" spans="1:11" ht="85.5" customHeight="1" x14ac:dyDescent="0.25">
      <c r="A29" s="106"/>
      <c r="B29" s="106"/>
      <c r="C29" s="106"/>
      <c r="D29" s="106"/>
      <c r="E29" s="106"/>
      <c r="F29" s="106"/>
      <c r="G29" s="106"/>
      <c r="H29" s="106"/>
      <c r="I29" s="106"/>
      <c r="J29" s="106"/>
    </row>
    <row r="30" spans="1:11" ht="364.2" customHeight="1" x14ac:dyDescent="0.25">
      <c r="A30" s="106"/>
      <c r="B30" s="106"/>
      <c r="C30" s="106"/>
      <c r="D30" s="106"/>
      <c r="E30" s="106"/>
      <c r="F30" s="106"/>
      <c r="G30" s="106"/>
      <c r="H30" s="106"/>
      <c r="I30" s="106"/>
      <c r="J30" s="106"/>
    </row>
    <row r="31" spans="1:11" ht="13.8" x14ac:dyDescent="0.25">
      <c r="A31" s="92" t="s">
        <v>470</v>
      </c>
      <c r="B31" s="92"/>
      <c r="C31" s="92"/>
      <c r="D31" s="92"/>
      <c r="E31" s="92"/>
      <c r="F31" s="92"/>
      <c r="G31" s="92"/>
      <c r="H31" s="92"/>
      <c r="I31" s="92"/>
      <c r="J31" s="92"/>
      <c r="K31" s="92"/>
    </row>
    <row r="32" spans="1:11" ht="85.2" customHeight="1" x14ac:dyDescent="0.25">
      <c r="A32" s="107" t="s">
        <v>471</v>
      </c>
      <c r="B32" s="107"/>
      <c r="C32" s="107"/>
      <c r="D32" s="107"/>
      <c r="E32" s="107"/>
      <c r="F32" s="107"/>
      <c r="G32" s="107"/>
      <c r="H32" s="107"/>
      <c r="I32" s="107"/>
      <c r="J32" s="107"/>
      <c r="K32" s="92"/>
    </row>
    <row r="33" spans="1:11" ht="13.8" x14ac:dyDescent="0.25">
      <c r="A33" s="93" t="s">
        <v>472</v>
      </c>
      <c r="B33" s="93"/>
      <c r="C33" s="93"/>
      <c r="D33" s="93"/>
      <c r="E33" s="93"/>
      <c r="F33" s="93"/>
      <c r="G33" s="93"/>
      <c r="H33" s="93"/>
      <c r="I33" s="93"/>
      <c r="J33" s="93"/>
      <c r="K33" s="92"/>
    </row>
    <row r="34" spans="1:11" ht="29.4" customHeight="1" x14ac:dyDescent="0.25">
      <c r="A34" s="107" t="s">
        <v>473</v>
      </c>
      <c r="B34" s="107"/>
      <c r="C34" s="107"/>
      <c r="D34" s="107"/>
      <c r="E34" s="107"/>
      <c r="F34" s="107"/>
      <c r="G34" s="107"/>
      <c r="H34" s="107"/>
      <c r="I34" s="107"/>
      <c r="J34" s="107"/>
      <c r="K34" s="92"/>
    </row>
    <row r="35" spans="1:11" ht="13.8" x14ac:dyDescent="0.25">
      <c r="A35" s="94"/>
      <c r="B35" s="94"/>
      <c r="C35" s="94"/>
      <c r="D35" s="94"/>
      <c r="E35" s="94"/>
      <c r="F35" s="94"/>
      <c r="G35" s="94"/>
      <c r="H35" s="94"/>
      <c r="I35" s="94"/>
      <c r="J35" s="94"/>
      <c r="K35" s="94"/>
    </row>
    <row r="36" spans="1:11" ht="13.8" x14ac:dyDescent="0.25">
      <c r="A36" s="107" t="s">
        <v>474</v>
      </c>
      <c r="B36" s="107"/>
      <c r="C36" s="107"/>
      <c r="D36" s="107"/>
      <c r="E36" s="107"/>
      <c r="F36" s="107"/>
      <c r="G36" s="107"/>
      <c r="H36" s="107"/>
      <c r="I36" s="107"/>
      <c r="J36" s="107"/>
      <c r="K36" s="94"/>
    </row>
    <row r="37" spans="1:11" ht="13.2" customHeight="1" x14ac:dyDescent="0.25">
      <c r="A37" s="104"/>
      <c r="B37" s="104"/>
      <c r="C37" s="104"/>
      <c r="D37" s="104"/>
      <c r="E37" s="104"/>
      <c r="F37" s="104"/>
      <c r="G37" s="104"/>
      <c r="H37" s="104"/>
      <c r="I37" s="104"/>
      <c r="J37" s="104"/>
      <c r="K37" s="104"/>
    </row>
    <row r="38" spans="1:11" ht="13.2" customHeight="1" x14ac:dyDescent="0.25">
      <c r="A38" s="104"/>
      <c r="B38" s="104"/>
      <c r="C38" s="104"/>
      <c r="D38" s="104"/>
      <c r="E38" s="104"/>
      <c r="F38" s="104"/>
      <c r="G38" s="104"/>
      <c r="H38" s="104"/>
      <c r="I38" s="104"/>
      <c r="J38" s="104"/>
      <c r="K38" s="104"/>
    </row>
    <row r="39" spans="1:11" ht="13.2" customHeight="1" x14ac:dyDescent="0.25">
      <c r="A39" s="104"/>
      <c r="B39" s="104"/>
      <c r="C39" s="104"/>
      <c r="D39" s="104"/>
      <c r="E39" s="104"/>
      <c r="F39" s="104"/>
      <c r="G39" s="104"/>
      <c r="H39" s="104"/>
      <c r="I39" s="104"/>
      <c r="J39" s="104"/>
      <c r="K39" s="104"/>
    </row>
    <row r="40" spans="1:11" ht="13.2" customHeight="1" x14ac:dyDescent="0.25">
      <c r="A40" s="104"/>
      <c r="B40" s="104"/>
      <c r="C40" s="104"/>
      <c r="D40" s="104"/>
      <c r="E40" s="104"/>
      <c r="F40" s="104"/>
      <c r="G40" s="104"/>
      <c r="H40" s="104"/>
      <c r="I40" s="104"/>
      <c r="J40" s="104"/>
      <c r="K40" s="104"/>
    </row>
    <row r="41" spans="1:11" ht="13.2" customHeight="1" x14ac:dyDescent="0.25">
      <c r="A41" s="104"/>
      <c r="B41" s="104"/>
      <c r="C41" s="104"/>
      <c r="D41" s="104"/>
      <c r="E41" s="104"/>
      <c r="F41" s="104"/>
      <c r="G41" s="104"/>
      <c r="H41" s="104"/>
      <c r="I41" s="104"/>
      <c r="J41" s="104"/>
      <c r="K41" s="104"/>
    </row>
    <row r="42" spans="1:11" ht="13.2" customHeight="1" x14ac:dyDescent="0.25">
      <c r="A42" s="104"/>
      <c r="B42" s="104"/>
      <c r="C42" s="104"/>
      <c r="D42" s="104"/>
      <c r="E42" s="104"/>
      <c r="F42" s="104"/>
      <c r="G42" s="104"/>
      <c r="H42" s="104"/>
      <c r="I42" s="104"/>
      <c r="J42" s="104"/>
      <c r="K42" s="104"/>
    </row>
    <row r="43" spans="1:11" ht="13.2" customHeight="1" x14ac:dyDescent="0.25">
      <c r="A43" s="104"/>
      <c r="B43" s="104"/>
      <c r="C43" s="104"/>
      <c r="D43" s="104"/>
      <c r="E43" s="104"/>
      <c r="F43" s="104"/>
      <c r="G43" s="104"/>
      <c r="H43" s="104"/>
      <c r="I43" s="104"/>
      <c r="J43" s="104"/>
      <c r="K43" s="104"/>
    </row>
    <row r="44" spans="1:11" ht="13.2" customHeight="1" x14ac:dyDescent="0.25">
      <c r="A44" s="104"/>
      <c r="B44" s="104"/>
      <c r="C44" s="104"/>
      <c r="D44" s="104"/>
      <c r="E44" s="104"/>
      <c r="F44" s="104"/>
      <c r="G44" s="104"/>
      <c r="H44" s="104"/>
      <c r="I44" s="104"/>
      <c r="J44" s="104"/>
      <c r="K44" s="104"/>
    </row>
    <row r="45" spans="1:11" ht="13.2" customHeight="1" x14ac:dyDescent="0.25">
      <c r="A45" s="104"/>
      <c r="B45" s="104"/>
      <c r="C45" s="104"/>
      <c r="D45" s="104"/>
      <c r="E45" s="104"/>
      <c r="F45" s="104"/>
      <c r="G45" s="104"/>
      <c r="H45" s="104"/>
      <c r="I45" s="104"/>
      <c r="J45" s="104"/>
      <c r="K45" s="104"/>
    </row>
    <row r="46" spans="1:11" ht="13.2" customHeight="1" x14ac:dyDescent="0.25">
      <c r="A46" s="104"/>
      <c r="B46" s="104"/>
      <c r="C46" s="104"/>
      <c r="D46" s="104"/>
      <c r="E46" s="104"/>
      <c r="F46" s="104"/>
      <c r="G46" s="104"/>
      <c r="H46" s="104"/>
      <c r="I46" s="104"/>
      <c r="J46" s="104"/>
      <c r="K46" s="104"/>
    </row>
    <row r="47" spans="1:11" ht="13.2" customHeight="1" x14ac:dyDescent="0.25">
      <c r="A47" s="104"/>
      <c r="B47" s="104"/>
      <c r="C47" s="104"/>
      <c r="D47" s="104"/>
      <c r="E47" s="104"/>
      <c r="F47" s="104"/>
      <c r="G47" s="104"/>
      <c r="H47" s="104"/>
      <c r="I47" s="104"/>
      <c r="J47" s="104"/>
      <c r="K47" s="104"/>
    </row>
    <row r="48" spans="1:11" ht="13.2" customHeight="1" x14ac:dyDescent="0.25">
      <c r="A48" s="104"/>
      <c r="B48" s="104"/>
      <c r="C48" s="104"/>
      <c r="D48" s="104"/>
      <c r="E48" s="104"/>
      <c r="F48" s="104"/>
      <c r="G48" s="104"/>
      <c r="H48" s="104"/>
      <c r="I48" s="104"/>
      <c r="J48" s="104"/>
      <c r="K48" s="104"/>
    </row>
    <row r="49" spans="1:11" ht="13.2" customHeight="1" x14ac:dyDescent="0.25">
      <c r="A49" s="104"/>
      <c r="B49" s="104"/>
      <c r="C49" s="104"/>
      <c r="D49" s="104"/>
      <c r="E49" s="104"/>
      <c r="F49" s="104"/>
      <c r="G49" s="104"/>
      <c r="H49" s="104"/>
      <c r="I49" s="104"/>
      <c r="J49" s="104"/>
      <c r="K49" s="104"/>
    </row>
    <row r="50" spans="1:11" ht="13.2" customHeight="1" x14ac:dyDescent="0.25">
      <c r="A50" s="104"/>
      <c r="B50" s="104"/>
      <c r="C50" s="104"/>
      <c r="D50" s="104"/>
      <c r="E50" s="104"/>
      <c r="F50" s="104"/>
      <c r="G50" s="104"/>
      <c r="H50" s="104"/>
      <c r="I50" s="104"/>
      <c r="J50" s="104"/>
      <c r="K50" s="104"/>
    </row>
    <row r="51" spans="1:11" ht="13.2" customHeight="1" x14ac:dyDescent="0.25">
      <c r="A51" s="104"/>
      <c r="B51" s="104"/>
      <c r="C51" s="104"/>
      <c r="D51" s="104"/>
      <c r="E51" s="104"/>
      <c r="F51" s="104"/>
      <c r="G51" s="104"/>
      <c r="H51" s="104"/>
      <c r="I51" s="104"/>
      <c r="J51" s="104"/>
      <c r="K51" s="104"/>
    </row>
    <row r="52" spans="1:11" ht="13.2" customHeight="1" x14ac:dyDescent="0.25">
      <c r="A52" s="104"/>
      <c r="B52" s="104"/>
      <c r="C52" s="104"/>
      <c r="D52" s="104"/>
      <c r="E52" s="104"/>
      <c r="F52" s="104"/>
      <c r="G52" s="104"/>
      <c r="H52" s="104"/>
      <c r="I52" s="104"/>
      <c r="J52" s="104"/>
      <c r="K52" s="104"/>
    </row>
    <row r="53" spans="1:11" ht="13.2" customHeight="1" x14ac:dyDescent="0.25">
      <c r="A53" s="104"/>
      <c r="B53" s="104"/>
      <c r="C53" s="104"/>
      <c r="D53" s="104"/>
      <c r="E53" s="104"/>
      <c r="F53" s="104"/>
      <c r="G53" s="104"/>
      <c r="H53" s="104"/>
      <c r="I53" s="104"/>
      <c r="J53" s="104"/>
      <c r="K53" s="104"/>
    </row>
    <row r="54" spans="1:11" ht="13.2" customHeight="1" x14ac:dyDescent="0.25">
      <c r="A54" s="104"/>
      <c r="B54" s="104"/>
      <c r="C54" s="104"/>
      <c r="D54" s="104"/>
      <c r="E54" s="104"/>
      <c r="F54" s="104"/>
      <c r="G54" s="104"/>
      <c r="H54" s="104"/>
      <c r="I54" s="104"/>
      <c r="J54" s="104"/>
      <c r="K54" s="104"/>
    </row>
    <row r="55" spans="1:11" ht="13.2" customHeight="1" x14ac:dyDescent="0.25">
      <c r="A55" s="104"/>
      <c r="B55" s="104"/>
      <c r="C55" s="104"/>
      <c r="D55" s="104"/>
      <c r="E55" s="104"/>
      <c r="F55" s="104"/>
      <c r="G55" s="104"/>
      <c r="H55" s="104"/>
      <c r="I55" s="104"/>
      <c r="J55" s="104"/>
      <c r="K55" s="104"/>
    </row>
    <row r="56" spans="1:11" ht="13.2" customHeight="1" x14ac:dyDescent="0.25">
      <c r="A56" s="104"/>
      <c r="B56" s="104"/>
      <c r="C56" s="104"/>
      <c r="D56" s="104"/>
      <c r="E56" s="104"/>
      <c r="F56" s="104"/>
      <c r="G56" s="104"/>
      <c r="H56" s="104"/>
      <c r="I56" s="104"/>
      <c r="J56" s="104"/>
      <c r="K56" s="104"/>
    </row>
    <row r="57" spans="1:11" ht="13.2" customHeight="1" x14ac:dyDescent="0.25">
      <c r="A57" s="104"/>
      <c r="B57" s="104"/>
      <c r="C57" s="104"/>
      <c r="D57" s="104"/>
      <c r="E57" s="104"/>
      <c r="F57" s="104"/>
      <c r="G57" s="104"/>
      <c r="H57" s="104"/>
      <c r="I57" s="104"/>
      <c r="J57" s="104"/>
      <c r="K57" s="104"/>
    </row>
    <row r="58" spans="1:11" ht="13.2" customHeight="1" x14ac:dyDescent="0.25">
      <c r="A58" s="104"/>
      <c r="B58" s="104"/>
      <c r="C58" s="104"/>
      <c r="D58" s="104"/>
      <c r="E58" s="104"/>
      <c r="F58" s="104"/>
      <c r="G58" s="104"/>
      <c r="H58" s="104"/>
      <c r="I58" s="104"/>
      <c r="J58" s="104"/>
      <c r="K58" s="104"/>
    </row>
    <row r="59" spans="1:11" ht="13.2" customHeight="1" x14ac:dyDescent="0.25">
      <c r="A59" s="104"/>
      <c r="B59" s="104"/>
      <c r="C59" s="104"/>
      <c r="D59" s="104"/>
      <c r="E59" s="104"/>
      <c r="F59" s="104"/>
      <c r="G59" s="104"/>
      <c r="H59" s="104"/>
      <c r="I59" s="104"/>
      <c r="J59" s="104"/>
      <c r="K59" s="104"/>
    </row>
    <row r="60" spans="1:11" ht="13.2" customHeight="1" x14ac:dyDescent="0.25">
      <c r="A60" s="104"/>
      <c r="B60" s="104"/>
      <c r="C60" s="104"/>
      <c r="D60" s="104"/>
      <c r="E60" s="104"/>
      <c r="F60" s="104"/>
      <c r="G60" s="104"/>
      <c r="H60" s="104"/>
      <c r="I60" s="104"/>
      <c r="J60" s="104"/>
      <c r="K60" s="104"/>
    </row>
    <row r="61" spans="1:11" ht="13.2" customHeight="1" x14ac:dyDescent="0.25">
      <c r="A61" s="104"/>
      <c r="B61" s="104"/>
      <c r="C61" s="104"/>
      <c r="D61" s="104"/>
      <c r="E61" s="104"/>
      <c r="F61" s="104"/>
      <c r="G61" s="104"/>
      <c r="H61" s="104"/>
      <c r="I61" s="104"/>
      <c r="J61" s="104"/>
      <c r="K61" s="104"/>
    </row>
    <row r="62" spans="1:11" ht="13.8" x14ac:dyDescent="0.25">
      <c r="A62" s="95" t="s">
        <v>475</v>
      </c>
      <c r="B62" s="95"/>
      <c r="C62" s="95"/>
      <c r="D62" s="95"/>
      <c r="E62" s="95"/>
      <c r="F62" s="95"/>
      <c r="G62" s="95"/>
      <c r="H62" s="95"/>
      <c r="I62" s="95"/>
      <c r="J62" s="95"/>
      <c r="K62" s="95"/>
    </row>
    <row r="63" spans="1:11" ht="13.8" x14ac:dyDescent="0.25">
      <c r="A63" s="92" t="s">
        <v>476</v>
      </c>
      <c r="B63" s="92"/>
      <c r="C63" s="92"/>
      <c r="D63" s="92"/>
      <c r="E63" s="92"/>
      <c r="F63" s="92"/>
      <c r="G63" s="92"/>
      <c r="H63" s="92"/>
      <c r="I63" s="92"/>
      <c r="J63" s="92"/>
      <c r="K63" s="92"/>
    </row>
    <row r="64" spans="1:11" ht="13.8" x14ac:dyDescent="0.25">
      <c r="A64" s="92" t="s">
        <v>477</v>
      </c>
      <c r="B64" s="92"/>
      <c r="C64" s="92"/>
      <c r="D64" s="92"/>
      <c r="E64" s="92"/>
      <c r="F64" s="92"/>
      <c r="G64" s="92"/>
      <c r="H64" s="92"/>
      <c r="I64" s="92"/>
      <c r="J64" s="92"/>
      <c r="K64" s="92"/>
    </row>
    <row r="65" spans="1:11" ht="13.8" x14ac:dyDescent="0.25">
      <c r="A65" s="107" t="s">
        <v>478</v>
      </c>
      <c r="B65" s="107"/>
      <c r="C65" s="107"/>
      <c r="D65" s="107"/>
      <c r="E65" s="107"/>
      <c r="F65" s="107"/>
      <c r="G65" s="107"/>
      <c r="H65" s="107"/>
      <c r="I65" s="107"/>
      <c r="J65" s="107"/>
      <c r="K65" s="92"/>
    </row>
    <row r="66" spans="1:11" ht="13.8" x14ac:dyDescent="0.25">
      <c r="A66" s="93" t="s">
        <v>479</v>
      </c>
      <c r="B66" s="93"/>
      <c r="C66" s="93"/>
      <c r="D66" s="93"/>
      <c r="E66" s="93"/>
      <c r="F66" s="93"/>
      <c r="G66" s="93"/>
      <c r="H66" s="93"/>
      <c r="I66" s="93"/>
      <c r="J66" s="93"/>
      <c r="K66" s="92"/>
    </row>
    <row r="67" spans="1:11" ht="13.8" x14ac:dyDescent="0.25">
      <c r="A67" s="107" t="s">
        <v>480</v>
      </c>
      <c r="B67" s="107"/>
      <c r="C67" s="107"/>
      <c r="D67" s="107"/>
      <c r="E67" s="107"/>
      <c r="F67" s="107"/>
      <c r="G67" s="107"/>
      <c r="H67" s="107"/>
      <c r="I67" s="107"/>
      <c r="J67" s="107"/>
      <c r="K67" s="92"/>
    </row>
    <row r="68" spans="1:11" ht="13.8" x14ac:dyDescent="0.25">
      <c r="A68" s="93" t="s">
        <v>481</v>
      </c>
      <c r="B68" s="93"/>
      <c r="C68" s="93"/>
      <c r="D68" s="93"/>
      <c r="E68" s="93"/>
      <c r="F68" s="93"/>
      <c r="G68" s="93"/>
      <c r="H68" s="93"/>
      <c r="I68" s="93"/>
      <c r="J68" s="93"/>
      <c r="K68" s="92"/>
    </row>
    <row r="69" spans="1:11" ht="13.8" x14ac:dyDescent="0.25">
      <c r="A69" s="107" t="s">
        <v>482</v>
      </c>
      <c r="B69" s="107"/>
      <c r="C69" s="107"/>
      <c r="D69" s="107"/>
      <c r="E69" s="107"/>
      <c r="F69" s="107"/>
      <c r="G69" s="107"/>
      <c r="H69" s="107"/>
      <c r="I69" s="107"/>
      <c r="J69" s="107"/>
      <c r="K69" s="92"/>
    </row>
    <row r="70" spans="1:11" ht="13.8" x14ac:dyDescent="0.25">
      <c r="A70" s="93" t="s">
        <v>483</v>
      </c>
      <c r="B70" s="93"/>
      <c r="C70" s="93"/>
      <c r="D70" s="93"/>
      <c r="E70" s="93"/>
      <c r="F70" s="93"/>
      <c r="G70" s="93"/>
      <c r="H70" s="93"/>
      <c r="I70" s="93"/>
      <c r="J70" s="93"/>
      <c r="K70" s="92"/>
    </row>
    <row r="71" spans="1:11" ht="13.8" x14ac:dyDescent="0.25">
      <c r="A71" s="107" t="s">
        <v>484</v>
      </c>
      <c r="B71" s="107"/>
      <c r="C71" s="107"/>
      <c r="D71" s="107"/>
      <c r="E71" s="107"/>
      <c r="F71" s="107"/>
      <c r="G71" s="107"/>
      <c r="H71" s="107"/>
      <c r="I71" s="107"/>
      <c r="J71" s="107"/>
      <c r="K71" s="92"/>
    </row>
    <row r="72" spans="1:11" ht="13.8" x14ac:dyDescent="0.25">
      <c r="A72" s="92" t="s">
        <v>485</v>
      </c>
      <c r="B72" s="92"/>
      <c r="C72" s="92"/>
      <c r="D72" s="92"/>
      <c r="E72" s="92"/>
      <c r="F72" s="92"/>
      <c r="G72" s="92"/>
      <c r="H72" s="92"/>
      <c r="I72" s="92"/>
      <c r="J72" s="92"/>
      <c r="K72" s="92"/>
    </row>
    <row r="73" spans="1:11" ht="13.8" x14ac:dyDescent="0.25">
      <c r="A73" s="92" t="s">
        <v>486</v>
      </c>
      <c r="B73" s="92"/>
      <c r="C73" s="92"/>
      <c r="D73" s="92"/>
      <c r="E73" s="92"/>
      <c r="F73" s="92"/>
      <c r="G73" s="92"/>
      <c r="H73" s="92"/>
      <c r="I73" s="92"/>
      <c r="J73" s="92"/>
      <c r="K73" s="92"/>
    </row>
    <row r="74" spans="1:11" ht="13.8" x14ac:dyDescent="0.25">
      <c r="A74" s="92" t="s">
        <v>487</v>
      </c>
      <c r="B74" s="92"/>
      <c r="C74" s="92"/>
      <c r="D74" s="92"/>
      <c r="E74" s="92"/>
      <c r="F74" s="92"/>
      <c r="G74" s="92"/>
      <c r="H74" s="92"/>
      <c r="I74" s="92"/>
      <c r="J74" s="92"/>
      <c r="K74" s="92"/>
    </row>
    <row r="75" spans="1:11" ht="13.8" x14ac:dyDescent="0.25">
      <c r="A75" s="107" t="s">
        <v>488</v>
      </c>
      <c r="B75" s="107"/>
      <c r="C75" s="107"/>
      <c r="D75" s="107"/>
      <c r="E75" s="107"/>
      <c r="F75" s="107"/>
      <c r="G75" s="107"/>
      <c r="H75" s="107"/>
      <c r="I75" s="107"/>
      <c r="J75" s="107"/>
      <c r="K75" s="92"/>
    </row>
    <row r="76" spans="1:11" ht="13.8" x14ac:dyDescent="0.25">
      <c r="A76" s="107" t="s">
        <v>489</v>
      </c>
      <c r="B76" s="107"/>
      <c r="C76" s="107"/>
      <c r="D76" s="107"/>
      <c r="E76" s="107"/>
      <c r="F76" s="107"/>
      <c r="G76" s="107"/>
      <c r="H76" s="107"/>
      <c r="I76" s="107"/>
      <c r="J76" s="107"/>
      <c r="K76" s="92"/>
    </row>
    <row r="77" spans="1:11" ht="13.8" x14ac:dyDescent="0.25">
      <c r="A77" s="92" t="s">
        <v>490</v>
      </c>
      <c r="B77" s="93"/>
      <c r="C77" s="93"/>
      <c r="D77" s="93"/>
      <c r="E77" s="93"/>
      <c r="F77" s="93"/>
      <c r="G77" s="93"/>
      <c r="H77" s="93"/>
      <c r="I77" s="93"/>
      <c r="J77" s="93"/>
      <c r="K77" s="92"/>
    </row>
    <row r="78" spans="1:11" s="242" customFormat="1" ht="13.8" x14ac:dyDescent="0.25">
      <c r="A78" s="97" t="s">
        <v>538</v>
      </c>
      <c r="B78" s="97"/>
      <c r="C78" s="97"/>
      <c r="D78" s="97"/>
      <c r="E78" s="97"/>
      <c r="F78" s="97"/>
      <c r="G78" s="97"/>
      <c r="H78" s="97"/>
      <c r="I78" s="97"/>
      <c r="J78" s="97"/>
      <c r="K78" s="97"/>
    </row>
    <row r="79" spans="1:11" ht="13.8" x14ac:dyDescent="0.25">
      <c r="A79" s="97" t="s">
        <v>491</v>
      </c>
      <c r="B79" s="97"/>
      <c r="C79" s="97"/>
      <c r="D79" s="97"/>
      <c r="E79" s="97"/>
      <c r="F79" s="97"/>
      <c r="G79" s="97"/>
      <c r="H79" s="97"/>
      <c r="I79" s="97"/>
      <c r="J79" s="97"/>
      <c r="K79" s="97"/>
    </row>
    <row r="80" spans="1:11" ht="13.8" x14ac:dyDescent="0.25">
      <c r="A80" s="97" t="s">
        <v>492</v>
      </c>
      <c r="B80" s="92"/>
      <c r="C80" s="92"/>
      <c r="D80" s="92"/>
      <c r="E80" s="92"/>
      <c r="F80" s="92"/>
      <c r="G80" s="92"/>
      <c r="H80" s="92"/>
      <c r="I80" s="92"/>
      <c r="J80" s="92"/>
      <c r="K80" s="92"/>
    </row>
    <row r="81" spans="1:11" ht="13.8" x14ac:dyDescent="0.25">
      <c r="A81" s="97" t="s">
        <v>493</v>
      </c>
      <c r="B81" s="92"/>
      <c r="C81" s="92"/>
      <c r="D81" s="92"/>
      <c r="E81" s="92"/>
      <c r="F81" s="92"/>
      <c r="G81" s="92"/>
      <c r="H81" s="92"/>
      <c r="I81" s="92"/>
      <c r="J81" s="92"/>
      <c r="K81" s="92"/>
    </row>
    <row r="82" spans="1:11" ht="13.8" x14ac:dyDescent="0.25">
      <c r="A82" s="107" t="s">
        <v>494</v>
      </c>
      <c r="B82" s="107"/>
      <c r="C82" s="107"/>
      <c r="D82" s="107"/>
      <c r="E82" s="107"/>
      <c r="F82" s="107"/>
      <c r="G82" s="107"/>
      <c r="H82" s="107"/>
      <c r="I82" s="107"/>
      <c r="J82" s="107"/>
      <c r="K82" s="92"/>
    </row>
    <row r="83" spans="1:11" ht="13.8" x14ac:dyDescent="0.25">
      <c r="A83" s="93" t="s">
        <v>495</v>
      </c>
      <c r="B83" s="93"/>
      <c r="C83" s="93"/>
      <c r="D83" s="93"/>
      <c r="E83" s="93"/>
      <c r="F83" s="93"/>
      <c r="G83" s="93"/>
      <c r="H83" s="93"/>
      <c r="I83" s="93"/>
      <c r="J83" s="93"/>
      <c r="K83" s="92"/>
    </row>
    <row r="84" spans="1:11" ht="13.8" x14ac:dyDescent="0.25">
      <c r="A84" s="107" t="s">
        <v>496</v>
      </c>
      <c r="B84" s="107"/>
      <c r="C84" s="107"/>
      <c r="D84" s="107"/>
      <c r="E84" s="107"/>
      <c r="F84" s="107"/>
      <c r="G84" s="107"/>
      <c r="H84" s="107"/>
      <c r="I84" s="107"/>
      <c r="J84" s="107"/>
      <c r="K84" s="97"/>
    </row>
    <row r="85" spans="1:11" ht="13.8" x14ac:dyDescent="0.25">
      <c r="A85" s="93" t="s">
        <v>497</v>
      </c>
      <c r="B85" s="93"/>
      <c r="C85" s="93"/>
      <c r="D85" s="93"/>
      <c r="E85" s="93"/>
      <c r="F85" s="93"/>
      <c r="G85" s="93"/>
      <c r="H85" s="93"/>
      <c r="I85" s="93"/>
      <c r="J85" s="93"/>
      <c r="K85" s="97"/>
    </row>
    <row r="86" spans="1:11" ht="13.8" x14ac:dyDescent="0.25">
      <c r="A86" s="107" t="s">
        <v>498</v>
      </c>
      <c r="B86" s="107"/>
      <c r="C86" s="107"/>
      <c r="D86" s="107"/>
      <c r="E86" s="107"/>
      <c r="F86" s="107"/>
      <c r="G86" s="107"/>
      <c r="H86" s="107"/>
      <c r="I86" s="107"/>
      <c r="J86" s="107"/>
      <c r="K86" s="97"/>
    </row>
    <row r="87" spans="1:11" ht="13.8" x14ac:dyDescent="0.25">
      <c r="A87" s="93" t="s">
        <v>499</v>
      </c>
      <c r="B87" s="93"/>
      <c r="C87" s="93"/>
      <c r="D87" s="93"/>
      <c r="E87" s="93"/>
      <c r="F87" s="93"/>
      <c r="G87" s="93"/>
      <c r="H87" s="93"/>
      <c r="I87" s="93"/>
      <c r="J87" s="93"/>
      <c r="K87" s="97"/>
    </row>
    <row r="88" spans="1:11" ht="13.8" x14ac:dyDescent="0.25">
      <c r="A88" s="107" t="s">
        <v>500</v>
      </c>
      <c r="B88" s="107"/>
      <c r="C88" s="107"/>
      <c r="D88" s="107"/>
      <c r="E88" s="107"/>
      <c r="F88" s="107"/>
      <c r="G88" s="107"/>
      <c r="H88" s="107"/>
      <c r="I88" s="107"/>
      <c r="J88" s="107"/>
      <c r="K88" s="97"/>
    </row>
    <row r="89" spans="1:11" ht="13.8" x14ac:dyDescent="0.25">
      <c r="A89" s="93" t="s">
        <v>501</v>
      </c>
      <c r="B89" s="93"/>
      <c r="C89" s="93"/>
      <c r="D89" s="93"/>
      <c r="E89" s="93"/>
      <c r="F89" s="93"/>
      <c r="G89" s="93"/>
      <c r="H89" s="93"/>
      <c r="I89" s="93"/>
      <c r="J89" s="93"/>
      <c r="K89" s="97"/>
    </row>
    <row r="90" spans="1:11" ht="13.8" x14ac:dyDescent="0.25">
      <c r="A90" s="107" t="s">
        <v>502</v>
      </c>
      <c r="B90" s="107"/>
      <c r="C90" s="107"/>
      <c r="D90" s="107"/>
      <c r="E90" s="107"/>
      <c r="F90" s="107"/>
      <c r="G90" s="107"/>
      <c r="H90" s="107"/>
      <c r="I90" s="107"/>
      <c r="J90" s="107"/>
      <c r="K90" s="97"/>
    </row>
    <row r="91" spans="1:11" ht="13.8" x14ac:dyDescent="0.25">
      <c r="A91" s="93" t="s">
        <v>503</v>
      </c>
      <c r="B91" s="93"/>
      <c r="C91" s="93"/>
      <c r="D91" s="93"/>
      <c r="E91" s="93"/>
      <c r="F91" s="93"/>
      <c r="G91" s="93"/>
      <c r="H91" s="93"/>
      <c r="I91" s="93"/>
      <c r="J91" s="93"/>
      <c r="K91" s="97"/>
    </row>
    <row r="92" spans="1:11" ht="13.8" x14ac:dyDescent="0.25">
      <c r="A92" s="107" t="s">
        <v>504</v>
      </c>
      <c r="B92" s="107"/>
      <c r="C92" s="107"/>
      <c r="D92" s="107"/>
      <c r="E92" s="107"/>
      <c r="F92" s="107"/>
      <c r="G92" s="107"/>
      <c r="H92" s="107"/>
      <c r="I92" s="107"/>
      <c r="J92" s="107"/>
      <c r="K92" s="97"/>
    </row>
    <row r="93" spans="1:11" ht="13.8" x14ac:dyDescent="0.25">
      <c r="A93" s="93" t="s">
        <v>505</v>
      </c>
      <c r="B93" s="93"/>
      <c r="C93" s="93"/>
      <c r="D93" s="93"/>
      <c r="E93" s="93"/>
      <c r="F93" s="93"/>
      <c r="G93" s="93"/>
      <c r="H93" s="93"/>
      <c r="I93" s="93"/>
      <c r="J93" s="93"/>
      <c r="K93" s="97"/>
    </row>
    <row r="94" spans="1:11" ht="13.8" x14ac:dyDescent="0.25">
      <c r="A94" s="107" t="s">
        <v>506</v>
      </c>
      <c r="B94" s="107"/>
      <c r="C94" s="107"/>
      <c r="D94" s="107"/>
      <c r="E94" s="107"/>
      <c r="F94" s="107"/>
      <c r="G94" s="107"/>
      <c r="H94" s="107"/>
      <c r="I94" s="107"/>
      <c r="J94" s="107"/>
      <c r="K94" s="97"/>
    </row>
    <row r="95" spans="1:11" ht="13.8" x14ac:dyDescent="0.25">
      <c r="A95" s="98" t="s">
        <v>507</v>
      </c>
      <c r="B95" s="93"/>
      <c r="C95" s="93"/>
      <c r="D95" s="93"/>
      <c r="E95" s="93"/>
      <c r="F95" s="93"/>
      <c r="G95" s="93"/>
      <c r="H95" s="93"/>
      <c r="I95" s="93"/>
      <c r="J95" s="93"/>
      <c r="K95" s="97"/>
    </row>
    <row r="96" spans="1:11" ht="13.8" x14ac:dyDescent="0.25">
      <c r="A96" s="107" t="s">
        <v>508</v>
      </c>
      <c r="B96" s="107"/>
      <c r="C96" s="107"/>
      <c r="D96" s="107"/>
      <c r="E96" s="107"/>
      <c r="F96" s="107"/>
      <c r="G96" s="107"/>
      <c r="H96" s="107"/>
      <c r="I96" s="107"/>
      <c r="J96" s="107"/>
      <c r="K96" s="97"/>
    </row>
    <row r="97" spans="1:11" ht="13.8" x14ac:dyDescent="0.25">
      <c r="A97" s="93" t="s">
        <v>509</v>
      </c>
      <c r="B97" s="93"/>
      <c r="C97" s="93"/>
      <c r="D97" s="93"/>
      <c r="E97" s="93"/>
      <c r="F97" s="93"/>
      <c r="G97" s="93"/>
      <c r="H97" s="93"/>
      <c r="I97" s="93"/>
      <c r="J97" s="93"/>
      <c r="K97" s="97"/>
    </row>
    <row r="98" spans="1:11" ht="13.8" x14ac:dyDescent="0.25">
      <c r="A98" s="99" t="s">
        <v>510</v>
      </c>
      <c r="B98" s="97"/>
      <c r="C98" s="97"/>
      <c r="D98" s="97"/>
      <c r="E98" s="97"/>
      <c r="F98" s="97"/>
      <c r="G98" s="97"/>
      <c r="H98" s="97"/>
      <c r="I98" s="97"/>
      <c r="J98" s="97"/>
      <c r="K98" s="97"/>
    </row>
    <row r="99" spans="1:11" ht="13.8" x14ac:dyDescent="0.25">
      <c r="A99" s="93" t="s">
        <v>511</v>
      </c>
      <c r="B99" s="97"/>
      <c r="C99" s="97"/>
      <c r="D99" s="97"/>
      <c r="E99" s="97"/>
      <c r="F99" s="97"/>
      <c r="G99" s="97"/>
      <c r="H99" s="97"/>
      <c r="I99" s="97"/>
      <c r="J99" s="97"/>
      <c r="K99" s="97"/>
    </row>
    <row r="100" spans="1:11" ht="28.2" customHeight="1" x14ac:dyDescent="0.25">
      <c r="A100" s="107" t="s">
        <v>512</v>
      </c>
      <c r="B100" s="107"/>
      <c r="C100" s="107"/>
      <c r="D100" s="107"/>
      <c r="E100" s="107"/>
      <c r="F100" s="107"/>
      <c r="G100" s="107"/>
      <c r="H100" s="107"/>
      <c r="I100" s="107"/>
      <c r="J100" s="107"/>
      <c r="K100" s="97"/>
    </row>
    <row r="101" spans="1:11" ht="13.8" x14ac:dyDescent="0.25">
      <c r="A101" s="93" t="s">
        <v>513</v>
      </c>
      <c r="B101" s="93"/>
      <c r="C101" s="93"/>
      <c r="D101" s="93"/>
      <c r="E101" s="93"/>
      <c r="F101" s="93"/>
      <c r="G101" s="93"/>
      <c r="H101" s="93"/>
      <c r="I101" s="93"/>
      <c r="J101" s="93"/>
      <c r="K101" s="97"/>
    </row>
    <row r="102" spans="1:11" ht="13.8" x14ac:dyDescent="0.25">
      <c r="A102" s="98" t="s">
        <v>514</v>
      </c>
      <c r="B102" s="93"/>
      <c r="C102" s="93"/>
      <c r="D102" s="93"/>
      <c r="E102" s="93"/>
      <c r="F102" s="93"/>
      <c r="G102" s="93"/>
      <c r="H102" s="93"/>
      <c r="I102" s="93"/>
      <c r="J102" s="93"/>
      <c r="K102" s="97"/>
    </row>
    <row r="103" spans="1:11" ht="13.8" x14ac:dyDescent="0.25">
      <c r="A103" s="98" t="s">
        <v>515</v>
      </c>
      <c r="B103" s="93"/>
      <c r="C103" s="93"/>
      <c r="D103" s="93"/>
      <c r="E103" s="93"/>
      <c r="F103" s="93"/>
      <c r="G103" s="93"/>
      <c r="H103" s="93"/>
      <c r="I103" s="93"/>
      <c r="J103" s="93"/>
      <c r="K103" s="97"/>
    </row>
    <row r="104" spans="1:11" ht="13.8" x14ac:dyDescent="0.25">
      <c r="A104" s="107" t="s">
        <v>516</v>
      </c>
      <c r="B104" s="107"/>
      <c r="C104" s="107"/>
      <c r="D104" s="107"/>
      <c r="E104" s="107"/>
      <c r="F104" s="107"/>
      <c r="G104" s="107"/>
      <c r="H104" s="107"/>
      <c r="I104" s="107"/>
      <c r="J104" s="107"/>
      <c r="K104" s="97"/>
    </row>
    <row r="105" spans="1:11" ht="13.8" x14ac:dyDescent="0.25">
      <c r="A105" s="93" t="s">
        <v>517</v>
      </c>
      <c r="B105" s="93"/>
      <c r="C105" s="93"/>
      <c r="D105" s="93"/>
      <c r="E105" s="93"/>
      <c r="F105" s="93"/>
      <c r="G105" s="93"/>
      <c r="H105" s="93"/>
      <c r="I105" s="93"/>
      <c r="J105" s="93"/>
      <c r="K105" s="97"/>
    </row>
    <row r="106" spans="1:11" ht="13.8" x14ac:dyDescent="0.25">
      <c r="A106" s="107" t="s">
        <v>518</v>
      </c>
      <c r="B106" s="107"/>
      <c r="C106" s="107"/>
      <c r="D106" s="107"/>
      <c r="E106" s="107"/>
      <c r="F106" s="107"/>
      <c r="G106" s="107"/>
      <c r="H106" s="107"/>
      <c r="I106" s="107"/>
      <c r="J106" s="107"/>
      <c r="K106" s="97"/>
    </row>
    <row r="107" spans="1:11" ht="13.8" x14ac:dyDescent="0.25">
      <c r="A107" s="93" t="s">
        <v>519</v>
      </c>
      <c r="B107" s="93"/>
      <c r="C107" s="93"/>
      <c r="D107" s="93"/>
      <c r="E107" s="93"/>
      <c r="F107" s="93"/>
      <c r="G107" s="93"/>
      <c r="H107" s="93"/>
      <c r="I107" s="93"/>
      <c r="J107" s="93"/>
      <c r="K107" s="97"/>
    </row>
    <row r="108" spans="1:11" ht="27.6" customHeight="1" x14ac:dyDescent="0.25">
      <c r="A108" s="108" t="s">
        <v>537</v>
      </c>
      <c r="B108" s="108"/>
      <c r="C108" s="108"/>
      <c r="D108" s="108"/>
      <c r="E108" s="108"/>
      <c r="F108" s="108"/>
      <c r="G108" s="108"/>
      <c r="H108" s="108"/>
      <c r="I108" s="108"/>
      <c r="J108" s="108"/>
      <c r="K108" s="96"/>
    </row>
    <row r="109" spans="1:11" ht="13.8" x14ac:dyDescent="0.25">
      <c r="A109" s="107" t="s">
        <v>536</v>
      </c>
      <c r="B109" s="107"/>
      <c r="C109" s="107"/>
      <c r="D109" s="107"/>
      <c r="E109" s="107"/>
      <c r="F109" s="107"/>
      <c r="G109" s="107"/>
      <c r="H109" s="107"/>
      <c r="I109" s="107"/>
      <c r="J109" s="107"/>
      <c r="K109" s="100"/>
    </row>
    <row r="110" spans="1:11" ht="13.8" x14ac:dyDescent="0.25">
      <c r="A110" s="97"/>
      <c r="B110" s="97"/>
      <c r="C110" s="97"/>
      <c r="D110" s="97"/>
      <c r="E110" s="97"/>
      <c r="F110" s="97"/>
      <c r="G110" s="97"/>
      <c r="H110" s="97"/>
      <c r="I110" s="97"/>
      <c r="J110" s="97"/>
      <c r="K110" s="97"/>
    </row>
    <row r="111" spans="1:11" ht="13.8" x14ac:dyDescent="0.25">
      <c r="A111" s="107" t="s">
        <v>520</v>
      </c>
      <c r="B111" s="107"/>
      <c r="C111" s="107"/>
      <c r="D111" s="107"/>
      <c r="E111" s="107"/>
      <c r="F111" s="107"/>
      <c r="G111" s="107"/>
      <c r="H111" s="107"/>
      <c r="I111" s="107"/>
      <c r="J111" s="107"/>
      <c r="K111" s="97"/>
    </row>
    <row r="112" spans="1:11" ht="13.8" x14ac:dyDescent="0.25">
      <c r="A112" s="92"/>
      <c r="B112" s="92"/>
      <c r="C112" s="92"/>
      <c r="D112" s="92"/>
      <c r="E112" s="92"/>
      <c r="F112" s="92"/>
      <c r="G112" s="92"/>
      <c r="H112" s="92"/>
      <c r="I112" s="92"/>
      <c r="J112" s="92"/>
      <c r="K112" s="92"/>
    </row>
    <row r="113" spans="1:11" ht="13.8" x14ac:dyDescent="0.25">
      <c r="A113" s="101" t="s">
        <v>521</v>
      </c>
      <c r="B113" s="92"/>
      <c r="C113" s="92"/>
      <c r="D113" s="92"/>
      <c r="E113" s="92"/>
      <c r="F113" s="92"/>
      <c r="G113" s="92"/>
      <c r="H113" s="92"/>
      <c r="I113" s="92"/>
      <c r="J113" s="92"/>
      <c r="K113" s="92"/>
    </row>
    <row r="114" spans="1:11" ht="28.8" customHeight="1" x14ac:dyDescent="0.25">
      <c r="A114" s="107" t="s">
        <v>522</v>
      </c>
      <c r="B114" s="107"/>
      <c r="C114" s="107"/>
      <c r="D114" s="107"/>
      <c r="E114" s="107"/>
      <c r="F114" s="107"/>
      <c r="G114" s="107"/>
      <c r="H114" s="107"/>
      <c r="I114" s="107"/>
      <c r="J114" s="107"/>
      <c r="K114" s="102"/>
    </row>
    <row r="115" spans="1:11" ht="27.6" customHeight="1" x14ac:dyDescent="0.25">
      <c r="A115" s="107" t="s">
        <v>523</v>
      </c>
      <c r="B115" s="107"/>
      <c r="C115" s="107"/>
      <c r="D115" s="107"/>
      <c r="E115" s="107"/>
      <c r="F115" s="107"/>
      <c r="G115" s="107"/>
      <c r="H115" s="107"/>
      <c r="I115" s="107"/>
      <c r="J115" s="107"/>
      <c r="K115" s="97"/>
    </row>
    <row r="116" spans="1:11" ht="13.8" x14ac:dyDescent="0.25">
      <c r="A116" s="107" t="s">
        <v>524</v>
      </c>
      <c r="B116" s="107"/>
      <c r="C116" s="107"/>
      <c r="D116" s="107"/>
      <c r="E116" s="107"/>
      <c r="F116" s="107"/>
      <c r="G116" s="107"/>
      <c r="H116" s="107"/>
      <c r="I116" s="107"/>
      <c r="J116" s="107"/>
      <c r="K116" s="97"/>
    </row>
    <row r="117" spans="1:11" ht="13.8" x14ac:dyDescent="0.25">
      <c r="A117" s="107" t="s">
        <v>525</v>
      </c>
      <c r="B117" s="107"/>
      <c r="C117" s="107"/>
      <c r="D117" s="107"/>
      <c r="E117" s="107"/>
      <c r="F117" s="107"/>
      <c r="G117" s="107"/>
      <c r="H117" s="107"/>
      <c r="I117" s="107"/>
      <c r="J117" s="107"/>
      <c r="K117" s="97"/>
    </row>
    <row r="118" spans="1:11" ht="28.8" customHeight="1" x14ac:dyDescent="0.25">
      <c r="A118" s="107" t="s">
        <v>526</v>
      </c>
      <c r="B118" s="107"/>
      <c r="C118" s="107"/>
      <c r="D118" s="107"/>
      <c r="E118" s="107"/>
      <c r="F118" s="107"/>
      <c r="G118" s="107"/>
      <c r="H118" s="107"/>
      <c r="I118" s="107"/>
      <c r="J118" s="107"/>
      <c r="K118" s="97"/>
    </row>
    <row r="119" spans="1:11" ht="29.4" customHeight="1" x14ac:dyDescent="0.25">
      <c r="A119" s="107" t="s">
        <v>527</v>
      </c>
      <c r="B119" s="107"/>
      <c r="C119" s="107"/>
      <c r="D119" s="107"/>
      <c r="E119" s="107"/>
      <c r="F119" s="107"/>
      <c r="G119" s="107"/>
      <c r="H119" s="107"/>
      <c r="I119" s="107"/>
      <c r="J119" s="107"/>
      <c r="K119" s="97"/>
    </row>
    <row r="120" spans="1:11" ht="13.8" x14ac:dyDescent="0.25">
      <c r="A120" s="107" t="s">
        <v>528</v>
      </c>
      <c r="B120" s="107"/>
      <c r="C120" s="107"/>
      <c r="D120" s="107"/>
      <c r="E120" s="107"/>
      <c r="F120" s="107"/>
      <c r="G120" s="107"/>
      <c r="H120" s="107"/>
      <c r="I120" s="107"/>
      <c r="J120" s="107"/>
      <c r="K120" s="92"/>
    </row>
    <row r="121" spans="1:11" ht="13.8" x14ac:dyDescent="0.25">
      <c r="A121" s="107" t="s">
        <v>529</v>
      </c>
      <c r="B121" s="107"/>
      <c r="C121" s="107"/>
      <c r="D121" s="107"/>
      <c r="E121" s="107"/>
      <c r="F121" s="107"/>
      <c r="G121" s="107"/>
      <c r="H121" s="107"/>
      <c r="I121" s="107"/>
      <c r="J121" s="107"/>
      <c r="K121" s="92"/>
    </row>
    <row r="122" spans="1:11" ht="13.8" x14ac:dyDescent="0.25">
      <c r="A122" s="92"/>
      <c r="B122" s="92"/>
      <c r="C122" s="92"/>
      <c r="D122" s="92"/>
      <c r="E122" s="92"/>
      <c r="F122" s="92"/>
      <c r="G122" s="92"/>
      <c r="H122" s="92"/>
      <c r="I122" s="92"/>
      <c r="J122" s="92"/>
      <c r="K122" s="92"/>
    </row>
    <row r="123" spans="1:11" ht="13.8" x14ac:dyDescent="0.25">
      <c r="A123" s="101" t="s">
        <v>530</v>
      </c>
      <c r="B123" s="92"/>
      <c r="C123" s="92"/>
      <c r="D123" s="92"/>
      <c r="E123" s="92"/>
      <c r="F123" s="92"/>
      <c r="G123" s="92"/>
      <c r="H123" s="92"/>
      <c r="I123" s="92"/>
      <c r="J123" s="92"/>
      <c r="K123" s="92"/>
    </row>
    <row r="124" spans="1:11" ht="28.8" customHeight="1" x14ac:dyDescent="0.25">
      <c r="A124" s="109" t="s">
        <v>531</v>
      </c>
      <c r="B124" s="109"/>
      <c r="C124" s="109"/>
      <c r="D124" s="109"/>
      <c r="E124" s="109"/>
      <c r="F124" s="109"/>
      <c r="G124" s="109"/>
      <c r="H124" s="109"/>
      <c r="I124" s="109"/>
      <c r="J124" s="109"/>
      <c r="K124" s="109"/>
    </row>
    <row r="125" spans="1:11" ht="13.8" x14ac:dyDescent="0.25">
      <c r="A125" s="92"/>
      <c r="B125" s="92"/>
      <c r="C125" s="92"/>
      <c r="D125" s="92"/>
      <c r="E125" s="92"/>
      <c r="F125" s="92"/>
      <c r="G125" s="92"/>
      <c r="H125" s="92"/>
      <c r="I125" s="92"/>
      <c r="J125" s="92"/>
      <c r="K125" s="92"/>
    </row>
    <row r="126" spans="1:11" ht="13.8" x14ac:dyDescent="0.25">
      <c r="A126" s="103" t="s">
        <v>532</v>
      </c>
    </row>
  </sheetData>
  <mergeCells count="33">
    <mergeCell ref="A120:J120"/>
    <mergeCell ref="A121:J121"/>
    <mergeCell ref="A124:K124"/>
    <mergeCell ref="A114:J114"/>
    <mergeCell ref="A115:J115"/>
    <mergeCell ref="A116:J116"/>
    <mergeCell ref="A117:J117"/>
    <mergeCell ref="A118:J118"/>
    <mergeCell ref="A106:J106"/>
    <mergeCell ref="A108:J108"/>
    <mergeCell ref="A109:J109"/>
    <mergeCell ref="A111:J111"/>
    <mergeCell ref="A119:J119"/>
    <mergeCell ref="A92:J92"/>
    <mergeCell ref="A94:J94"/>
    <mergeCell ref="A96:J96"/>
    <mergeCell ref="A100:J100"/>
    <mergeCell ref="A104:J104"/>
    <mergeCell ref="A82:J82"/>
    <mergeCell ref="A84:J84"/>
    <mergeCell ref="A86:J86"/>
    <mergeCell ref="A88:J88"/>
    <mergeCell ref="A90:J90"/>
    <mergeCell ref="A67:J67"/>
    <mergeCell ref="A69:J69"/>
    <mergeCell ref="A71:J71"/>
    <mergeCell ref="A75:J75"/>
    <mergeCell ref="A76:J76"/>
    <mergeCell ref="A1:J30"/>
    <mergeCell ref="A32:J32"/>
    <mergeCell ref="A34:J34"/>
    <mergeCell ref="A36:J36"/>
    <mergeCell ref="A65:J65"/>
  </mergeCells>
  <hyperlinks>
    <hyperlink ref="A98" r:id="rId1" xr:uid="{FC80B5FD-5410-4963-8D70-A6414CF14280}"/>
  </hyperlinks>
  <pageMargins left="0.7" right="0.7" top="0.75" bottom="0.75" header="0.3" footer="0.3"/>
  <pageSetup paperSize="9" orientation="portrait" r:id="rId2"/>
  <headerFooter>
    <oddHeader>&amp;L&amp;"Arial"&amp;10&amp;K000000 Confidentiality Class: Open&amp;1#_x000D_</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B7C244B4-4AC1-420C-B7BA-E88B8BE79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Marekovic</cp:lastModifiedBy>
  <cp:lastPrinted>2018-04-25T06:49:36Z</cp:lastPrinted>
  <dcterms:created xsi:type="dcterms:W3CDTF">2008-10-17T11:51:54Z</dcterms:created>
  <dcterms:modified xsi:type="dcterms:W3CDTF">2026-04-28T08:51:17Z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2026-04-27T21:35:13Z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8d24922f-a7f3-43ff-863d-74ac20975f04</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