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tmastef\Downloads\"/>
    </mc:Choice>
  </mc:AlternateContent>
  <xr:revisionPtr revIDLastSave="0" documentId="13_ncr:1_{C5B50A4D-6D9A-49BC-BBDA-1F8D0EFC58EA}" xr6:coauthVersionLast="47" xr6:coauthVersionMax="47" xr10:uidLastSave="{00000000-0000-0000-0000-000000000000}"/>
  <bookViews>
    <workbookView xWindow="-120" yWindow="-120" windowWidth="29040" windowHeight="15720"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H107" i="19" s="1"/>
  <c r="H108" i="19" s="1"/>
  <c r="I117" i="18"/>
  <c r="H117" i="18"/>
  <c r="I105" i="18"/>
  <c r="H105" i="18"/>
  <c r="I98" i="18"/>
  <c r="H98" i="18"/>
  <c r="I94" i="18"/>
  <c r="H94" i="18"/>
  <c r="I91" i="18"/>
  <c r="H91" i="18"/>
  <c r="I85" i="18"/>
  <c r="H85" i="18"/>
  <c r="H78" i="18"/>
  <c r="W39" i="22" l="1"/>
  <c r="Y63" i="22"/>
  <c r="Y34" i="22"/>
  <c r="W10" i="22"/>
  <c r="W30" i="22" s="1"/>
  <c r="W34" i="22"/>
  <c r="W63" i="22"/>
  <c r="I107" i="19"/>
  <c r="I108" i="19" s="1"/>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I57" i="20" l="1"/>
  <c r="I59" i="20" s="1"/>
  <c r="H61" i="19"/>
  <c r="H67" i="19" s="1"/>
  <c r="H63" i="19"/>
  <c r="I63" i="19"/>
  <c r="H62" i="19"/>
  <c r="I72" i="18"/>
  <c r="I62" i="19"/>
  <c r="I61" i="19"/>
  <c r="I66" i="19" s="1"/>
  <c r="I51" i="21"/>
  <c r="I53" i="21" s="1"/>
  <c r="H51" i="21"/>
  <c r="H53" i="21" s="1"/>
  <c r="H57" i="20"/>
  <c r="H59" i="20" s="1"/>
  <c r="H72" i="18"/>
  <c r="H89" i="19"/>
  <c r="I89" i="19"/>
  <c r="H66" i="19" l="1"/>
  <c r="H65" i="19"/>
  <c r="I65" i="19"/>
  <c r="I67" i="19"/>
</calcChain>
</file>

<file path=xl/sharedStrings.xml><?xml version="1.0" encoding="utf-8"?>
<sst xmlns="http://schemas.openxmlformats.org/spreadsheetml/2006/main" count="596" uniqueCount="582">
  <si>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</si>
  <si>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</si>
  <si>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</si>
  <si>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</si>
  <si>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</si>
  <si>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</si>
  <si>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</si>
  <si>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</si>
  <si>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</si>
  <si>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</si>
  <si>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</si>
  <si>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</si>
  <si>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</si>
  <si>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</si>
  <si>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</si>
  <si>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</si>
  <si>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</si>
  <si>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</si>
  <si>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</si>
  <si>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</si>
  <si>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</si>
  <si>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</si>
  <si>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</si>
  <si>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</si>
  <si>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</si>
  <si>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</si>
  <si>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</si>
  <si>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</si>
  <si>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</si>
  <si>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</si>
  <si>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</si>
  <si>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</si>
  <si>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</si>
  <si>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</si>
  <si>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</si>
  <si>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</si>
  <si>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</si>
  <si>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</si>
  <si>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</si>
  <si>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</si>
  <si>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</si>
  <si>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</si>
  <si>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</si>
  <si>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</si>
  <si>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</si>
  <si>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</si>
  <si>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</si>
  <si>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</si>
  <si>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</si>
  <si>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</si>
  <si>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</si>
  <si>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</si>
  <si>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</si>
  <si>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</si>
  <si>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</si>
  <si>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</si>
  <si>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</si>
  <si>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</si>
  <si>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</si>
  <si>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</si>
  <si>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</si>
  <si>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</si>
  <si>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</si>
  <si>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</si>
  <si>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</si>
  <si>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</si>
  <si>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</si>
  <si>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</si>
  <si>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</si>
  <si>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</si>
  <si>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</si>
  <si>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</si>
  <si>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</si>
  <si>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</si>
  <si>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</si>
  <si>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</si>
  <si>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</si>
  <si>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</si>
  <si>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</si>
  <si>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</si>
  <si>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</si>
  <si>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</si>
  <si>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</si>
  <si>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</si>
  <si>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</si>
  <si>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</si>
  <si>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</si>
  <si>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</si>
  <si>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</si>
  <si>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</si>
  <si>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</si>
  <si>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</si>
  <si>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</si>
  <si>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</si>
  <si>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</si>
  <si>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</si>
  <si>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</si>
  <si>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</si>
  <si>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</si>
  <si>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</si>
  <si>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</si>
  <si>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</si>
  <si>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</si>
  <si>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</si>
  <si>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</si>
  <si>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</si>
  <si>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</si>
  <si>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</si>
  <si>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</si>
  <si>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</si>
  <si>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</si>
  <si>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</si>
  <si>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</si>
  <si>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</si>
  <si>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</si>
  <si>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</si>
  <si>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</si>
  <si>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</si>
  <si>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</si>
  <si>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</si>
  <si>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</si>
  <si>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</si>
  <si>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</si>
  <si>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</si>
  <si>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</si>
  <si>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</si>
  <si>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</si>
  <si>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</si>
  <si>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</si>
  <si>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</si>
  <si>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</si>
  <si>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</si>
  <si>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</si>
  <si>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</si>
  <si>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</si>
  <si>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</si>
  <si>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</si>
  <si>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</si>
  <si>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</si>
  <si>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</si>
  <si>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</si>
  <si>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</si>
  <si>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</si>
  <si>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</si>
  <si>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</si>
  <si>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</si>
  <si>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</si>
  <si>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</si>
  <si>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</si>
  <si>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</si>
  <si>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</si>
  <si>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</si>
  <si>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</si>
  <si>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</si>
  <si>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</si>
  <si>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</si>
  <si>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</si>
  <si>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</si>
  <si>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</si>
  <si>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</si>
  <si>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</si>
  <si>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</si>
  <si>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</si>
  <si>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</si>
  <si>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</si>
  <si>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</si>
  <si>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</si>
  <si>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</si>
  <si>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</si>
  <si>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</si>
  <si>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</si>
  <si>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</si>
  <si>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</si>
  <si>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</si>
  <si>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</si>
  <si>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</si>
  <si>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</si>
  <si>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</si>
  <si>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</si>
  <si>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</si>
  <si>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</si>
  <si>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</si>
  <si>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</si>
  <si>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</si>
  <si>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</si>
  <si>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</si>
  <si>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</si>
  <si>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</si>
  <si>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</si>
  <si>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</si>
  <si>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</si>
  <si>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</si>
  <si>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</si>
  <si>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</si>
  <si>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</si>
  <si>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</si>
  <si>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</si>
  <si>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</si>
  <si>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</si>
  <si>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</si>
  <si>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</si>
  <si>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</si>
  <si>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</si>
  <si>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</si>
  <si>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</si>
  <si>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</si>
  <si>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</si>
  <si>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</si>
  <si>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</si>
  <si>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</si>
  <si>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</si>
  <si>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</si>
  <si>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</si>
  <si>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</si>
  <si>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</si>
  <si>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</si>
  <si>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</si>
  <si>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</si>
  <si>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</si>
  <si>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</si>
  <si>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</si>
  <si>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</si>
  <si>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</si>
  <si>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</si>
  <si>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</si>
  <si>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</si>
  <si>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</si>
  <si>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</si>
  <si>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</si>
  <si>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</si>
  <si>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</si>
  <si>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</si>
  <si>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</si>
  <si>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</si>
  <si>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</si>
  <si>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</si>
  <si>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</si>
  <si>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</si>
  <si>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</si>
  <si>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</si>
  <si>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</si>
  <si>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</si>
  <si>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</si>
  <si>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</si>
  <si>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</si>
  <si>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</si>
  <si>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</si>
  <si>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</si>
  <si>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</si>
  <si>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</si>
  <si>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</si>
  <si>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</si>
  <si>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</si>
  <si>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</si>
  <si>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</si>
  <si>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</si>
  <si>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</si>
  <si>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</si>
  <si>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</si>
  <si>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</si>
  <si>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</si>
  <si>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</si>
  <si>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</si>
  <si>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</si>
  <si>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</si>
  <si>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</si>
  <si>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</si>
  <si>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</si>
  <si>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</si>
  <si>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</si>
  <si>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</si>
  <si>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</si>
  <si>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</si>
  <si>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</si>
  <si>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</si>
  <si>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</si>
  <si>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</si>
  <si>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</si>
  <si>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</si>
  <si>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</si>
  <si>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</si>
  <si>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</si>
  <si>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</si>
  <si>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</si>
  <si>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</si>
  <si>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</si>
  <si>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</si>
  <si>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</si>
  <si>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</si>
  <si>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</si>
  <si>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</si>
  <si>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</si>
  <si>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</si>
  <si>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</si>
  <si>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</si>
  <si>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</si>
  <si>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</si>
  <si>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</si>
  <si>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</si>
  <si>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</si>
  <si>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</si>
  <si>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</si>
  <si>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</si>
  <si>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</si>
  <si>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</si>
  <si>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</si>
  <si>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</si>
  <si>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</si>
  <si>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</si>
  <si>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</si>
  <si>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</si>
  <si>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</si>
  <si>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</si>
  <si>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</si>
  <si>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</si>
  <si>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</si>
  <si>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</si>
  <si>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</si>
  <si>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</si>
  <si>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</si>
  <si>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</si>
  <si>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</si>
  <si>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</si>
  <si>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</si>
  <si>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</si>
  <si>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</si>
  <si>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</si>
  <si>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</si>
  <si>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</si>
  <si>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</si>
  <si>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</si>
  <si>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</si>
  <si>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</si>
  <si>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</si>
  <si>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</si>
  <si>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</si>
  <si>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</si>
  <si>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</si>
  <si>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</si>
  <si>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</si>
  <si>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</si>
  <si>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</si>
  <si>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</si>
  <si>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</si>
  <si>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</si>
  <si>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</si>
  <si>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</si>
  <si>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</si>
  <si>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</si>
  <si>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</si>
  <si>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</si>
  <si>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</si>
  <si>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</si>
  <si>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</si>
  <si>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</si>
  <si>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</si>
  <si>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</si>
  <si>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</si>
  <si>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</si>
  <si>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</si>
  <si>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</si>
  <si>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</si>
  <si>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</si>
  <si>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</si>
  <si>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</si>
  <si>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</si>
  <si>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</si>
  <si>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</si>
  <si>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</si>
  <si>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</si>
  <si>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</si>
  <si>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</si>
  <si>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</si>
  <si>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</si>
  <si>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</si>
  <si>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</si>
  <si>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</si>
  <si>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</si>
  <si>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</si>
  <si>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</si>
  <si>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</si>
  <si>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</si>
  <si>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</si>
  <si>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</si>
  <si>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</si>
  <si>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</si>
  <si>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</si>
  <si>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</si>
  <si>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</si>
  <si>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</si>
  <si>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</si>
  <si>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</si>
  <si>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</si>
  <si>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</si>
  <si>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</si>
  <si>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</si>
  <si>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</si>
  <si>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</si>
  <si>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</si>
  <si>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</si>
  <si>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</si>
  <si>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</si>
  <si>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</si>
  <si>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</si>
  <si>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</si>
  <si>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</si>
  <si>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</si>
  <si>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</si>
  <si>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</si>
  <si>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</si>
  <si>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</si>
  <si>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</si>
  <si>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</si>
  <si>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</si>
  <si>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</si>
  <si>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</si>
  <si>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</si>
  <si>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</si>
  <si>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</si>
  <si>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</si>
  <si>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</si>
  <si>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</si>
  <si>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</si>
  <si>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</si>
  <si>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</si>
  <si>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</si>
  <si>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</si>
  <si>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</si>
  <si>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</si>
  <si>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</si>
  <si>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</si>
  <si>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</si>
  <si>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</si>
  <si>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</si>
  <si>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</si>
  <si>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</si>
  <si>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</si>
  <si>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</si>
  <si>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</si>
  <si>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</si>
  <si>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</si>
  <si>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</si>
  <si>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</si>
  <si>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</si>
  <si>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</si>
  <si>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</si>
  <si>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</si>
  <si>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</si>
  <si>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</si>
  <si>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</si>
  <si>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</si>
  <si>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</si>
  <si>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</si>
  <si>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</si>
  <si>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</si>
  <si>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</si>
  <si>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</si>
  <si>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</si>
  <si>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</si>
  <si>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</si>
  <si>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</si>
  <si>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</si>
  <si>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</si>
  <si>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</si>
  <si>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</si>
  <si>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</si>
  <si>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</si>
  <si>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</si>
  <si>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</si>
  <si>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</si>
  <si>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</si>
  <si>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</si>
  <si>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</si>
  <si>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</si>
  <si>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</si>
  <si>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</si>
  <si>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</si>
  <si>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</si>
  <si>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</si>
  <si>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</si>
  <si>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</si>
  <si>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</si>
  <si>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</si>
  <si>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</si>
  <si>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</si>
  <si>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</si>
  <si>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</si>
  <si>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</si>
  <si>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</si>
  <si>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</si>
  <si>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</si>
  <si>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</si>
  <si>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03272699</t>
  </si>
  <si>
    <t>HR</t>
  </si>
  <si>
    <t>0800002028</t>
  </si>
  <si>
    <t>84214771175</t>
  </si>
  <si>
    <t>5299001W91BFWSUOVD63</t>
  </si>
  <si>
    <t>233</t>
  </si>
  <si>
    <t>ERICSSON NIKOLA TESLA D.D. ZAGREB</t>
  </si>
  <si>
    <t>Zagreb</t>
  </si>
  <si>
    <t>Krapinska 45</t>
  </si>
  <si>
    <t>etk.company@ericsson.com</t>
  </si>
  <si>
    <t>www.ericsson.hr</t>
  </si>
  <si>
    <t>KN</t>
  </si>
  <si>
    <t>RD</t>
  </si>
  <si>
    <t>No</t>
  </si>
  <si>
    <t>Tatjana Ricijaš</t>
  </si>
  <si>
    <t>+385(0)13653343</t>
  </si>
  <si>
    <t>tatjana.ricijas@ericsson.com</t>
  </si>
  <si>
    <t>KPMG Croatia d.o.o.</t>
  </si>
  <si>
    <t>Domagoj Hrkać</t>
  </si>
  <si>
    <t>Submitter: ERICSSON NIKOLA TESLA  D.D.</t>
  </si>
  <si>
    <t>Submitter: ERICSSON NIKOLA TESLA D.D.</t>
  </si>
  <si>
    <t>a)</t>
  </si>
  <si>
    <t xml:space="preserve">The financial statements have been prepared in accordance with International Financial Reporting Standards adopted by the European Union (IFRSs), on the historical cost basis, with the exception of financial instruments which are carried at fair value. These comprise derivative financial instruments and financial assets and liabilities at fair value through profit or loss. Policies have been consistently applied to all the periods presented. 
The preparation of financial statements in conformity with IFRSs requires management to make judgements, estimates and assumptions that affect the application of policies and reported amounts of assets and liabilities, income and expenses. The estimates and underlying assumptions are reviewed on an ongoing basis. Revisions to accounting estimates are recognized in the period in which the estimate is revised if the revision affects only that period or in the period of revision and future periods if the revision affects both current and future periods. Judgements made by the executive management in the application of IFRSs that have significant effect on the financial statements and estimates are discussed in Note 4 to the audited financial statements.
</t>
  </si>
  <si>
    <t>b)</t>
  </si>
  <si>
    <t>Information required by IFRSs that is not presented elsewhere in the statement of financial position, statement of comprehensive income, statement of cash flows and statement of changes in equity are disclosed in the notes to the audited financial stetements.</t>
  </si>
  <si>
    <t>Detail analysis of sales revenue and net income by Segments is presented in the table below (Note 6 to the audited financial statements):</t>
  </si>
  <si>
    <t>Transactions with Related Parties are shown in Note 30 to the audited financial statements</t>
  </si>
  <si>
    <t>d)</t>
  </si>
  <si>
    <t>1.</t>
  </si>
  <si>
    <t>Issuer’s name, registered office (address), legal form, country of establishment, entity’s registration number are disclosed in the sheet General data of this document.</t>
  </si>
  <si>
    <t>2.</t>
  </si>
  <si>
    <t>Adopted accounting policies are explained in the Note 1 of the audited financial statements.</t>
  </si>
  <si>
    <t>3.</t>
  </si>
  <si>
    <t>Financial commitments in term of guarantees that are not included in the balance sheet are not material and Management Board believes that possibility of any outflow is remote. The Company has no commitments concerning pensions that are in scope of IAS 19.</t>
  </si>
  <si>
    <t>4.</t>
  </si>
  <si>
    <t xml:space="preserve">The Company has no advances and credits granted to the members of the administrative, managerial and supervisory bodies, as well as commitments entered into on their behalf by way of guarantees of any kind. </t>
  </si>
  <si>
    <t>5.</t>
  </si>
  <si>
    <t>In the reporting period Company did not have any individual items of income or expenditure which would be of exceptional size or incidence.</t>
  </si>
  <si>
    <t>6.</t>
  </si>
  <si>
    <t xml:space="preserve">The Company has no debt falling due after more than five years. </t>
  </si>
  <si>
    <t>At the balance sheet date, the Company does not have debts covered by valuable securities/insurance.</t>
  </si>
  <si>
    <t>7. and 10.</t>
  </si>
  <si>
    <t>8.</t>
  </si>
  <si>
    <t>No cost of salaries was capitalised in the reporting period.</t>
  </si>
  <si>
    <t>9.</t>
  </si>
  <si>
    <t>According to the Companies Act, article (272.r), the Remuneration Report will be available on the Company's official website as part of the materials published with the invitation to the General Assembly.</t>
  </si>
  <si>
    <t>11.</t>
  </si>
  <si>
    <t>Provision for deferred tax, the deferred tax balances at the end of the financial year, and the movement in those balances during the financial year are disclosed in the Note 10 to audited financial statements.</t>
  </si>
  <si>
    <t>12.</t>
  </si>
  <si>
    <t>The Company has no participating interest.</t>
  </si>
  <si>
    <t>13.</t>
  </si>
  <si>
    <t>There were no shares subscribed during the financial year within the limits of the authorised capital.</t>
  </si>
  <si>
    <t>14.</t>
  </si>
  <si>
    <t>There is no more than one class of shares.</t>
  </si>
  <si>
    <t>15.</t>
  </si>
  <si>
    <t>The Company has no participation certificates, convertible debentures, warrants, options or similar securities or rights.</t>
  </si>
  <si>
    <t>16.</t>
  </si>
  <si>
    <t>The Company has no shares in companies having unlimited liability.</t>
  </si>
  <si>
    <t>17.and 18.</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</si>
  <si>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</si>
  <si>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19.</t>
  </si>
  <si>
    <t>Those consolidated reports are available at www.ericsson.com/en/investors/financial-reports.</t>
  </si>
  <si>
    <t>20.</t>
  </si>
  <si>
    <t>Based on the provision of Article 275 of the Companies Act, the General Assembly will make a decision on the profit allocation or proposed losses covering and the same will be announced during the announcement of the invitation to hold the General Assembly.</t>
  </si>
  <si>
    <t>21.</t>
  </si>
  <si>
    <t>The Company did not have any arrangements that are not included in the balance sheet, where  the risks or benefits arising from such arrangements are material.</t>
  </si>
  <si>
    <t>22.</t>
  </si>
  <si>
    <t>23.</t>
  </si>
  <si>
    <t>24.</t>
  </si>
  <si>
    <r>
      <rPr>
        <b/>
        <sz val="11"/>
        <rFont val="Arial"/>
        <family val="2"/>
        <charset val="238"/>
      </rPr>
      <t>APPENDIX</t>
    </r>
    <r>
      <rPr>
        <sz val="11"/>
        <rFont val="Arial"/>
        <family val="2"/>
        <charset val="238"/>
      </rPr>
      <t xml:space="preserve"> (Reconciliation of the differences arrising due to structure and classification of the positions in GFI-POD in XLS format compared to classification of the positions in the audited annual report in PDF):</t>
    </r>
  </si>
  <si>
    <t>Balance Sheet</t>
  </si>
  <si>
    <t>Within the category Non-current assets in Statement of financial position total amount of Loans and receivables is indicated in the form under AOP 023 Loans, deposits, etc. to undertakings within the group, 028 Loans, deposits, etc. given,034 Customer receivables,035 Other receivables.</t>
  </si>
  <si>
    <t>Within the category Current assets in Statement of financial position total amount of Other receivables, Income tax receivables is indicated in the form under AOP 051 Receivables from government and other institutions,052 Other receivables, 061 Loans, deposits, etc. given.</t>
  </si>
  <si>
    <t>Within the category Equity in Statement of financial position total amount of Retained earnings is indicated in the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</si>
  <si>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</si>
  <si>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</si>
  <si>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form under AOP 116 Liabilities for advance payments, 124 Accruals and deferred income.</t>
  </si>
  <si>
    <t>Also, within the category Current liabilities in Statement of financial position total amount of Provisions is indicated in form under AOP 123 Other short-term liabilities.</t>
  </si>
  <si>
    <t>Additionally, both categories Borrowings and Lease liabilities in Statement of Financial position are shown under AOP 115 Liabilities to bank and other financial institutions.</t>
  </si>
  <si>
    <t>P&amp;L</t>
  </si>
  <si>
    <t>Cost structure in Statement of comprehensive income (FS form) is according to function and the presentation is different from forms where cost is presented by nature. Total amount of Cost of Sales, Selling, Administrative and Other operating expenses equals to amount of AOP 007 Operating expenses.</t>
  </si>
  <si>
    <t>Personnel expenses are indicated in the forms under AOP 139 Staff costs, 144 Other costs, 149 Provisions for pensions, termination benefits and similar obligations.</t>
  </si>
  <si>
    <t>There are no material events arising after the balance sheet date which are not reflected in the profit and loss account or balance sheet.</t>
  </si>
  <si>
    <t>Sales revenue by segments/bussiness activities is presented above under b) as well as in Note 6 to the audited financial statements. There are no significant differences per types of activities per geografic markets.</t>
  </si>
  <si>
    <t>balance as at 31.12.2024</t>
  </si>
  <si>
    <t>for the period 01.01.2024 to 31.12.2024</t>
  </si>
  <si>
    <t xml:space="preserve">                   NOTES TO THE ANNUAL FINANCIAL STATEMENTS - GFI
Name of issuer:   ERICSSON NIKOLA TESLA D.D., KRAPINSKA 45,10000 ZAGREB
Personal identification number (OIB):    84214771175
Reporting period: 01.01.2024 - 31.12.2024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</si>
  <si>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The average number of employees  was 2776 (2023: 2749). The Company does not categorise employees.</t>
  </si>
  <si>
    <t>Total research and development expenditure that will be reported for granting state aid for the reporting period amounted to 0 TEUR (2023: 4.141 TEUR).</t>
  </si>
  <si>
    <t>Fees to auditors of the Company amounted EUR 82 thousand (2023: EUR 77 thousand). Fees to auditors relate to statutory audit services amounted to EUR 64 thousand (2023: EUR 61 thousand), ESG limited review amounted to EUR 18 thousand (2023: EUR 0 thousand) while fees related to other services amounted to EUR 0 thousand (2023: EUR 16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</si>
</sst>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family val="2"/>
    </font>
    <font>
      <u/>
      <sz val="11"/>
      <color theme="10"/>
      <name val="Arial"/>
      <family val="2"/>
      <charset val="238"/>
    </font>
    <font>
      <sz val="11"/>
      <color rgb="FFFF0000"/>
      <name val="Arial"/>
      <family val="2"/>
      <charset val="238"/>
    </font>
    <font>
      <sz val="11"/>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43" fillId="0" borderId="0" applyNumberFormat="0" applyFill="0" applyBorder="0" applyAlignment="0" applyProtection="0"/>
    <xf numFmtId="0" fontId="2" fillId="0" borderId="0"/>
  </cellStyleXfs>
  <cellXfs count="342">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44" fillId="0" borderId="0" xfId="4" applyFont="1" applyFill="1" applyBorder="1" applyAlignment="1">
      <alignment vertical="top"/>
    </xf>
    <xf numFmtId="0" fontId="25" fillId="0" borderId="0" xfId="0" applyFont="1"/>
    <xf numFmtId="0" fontId="25" fillId="0" borderId="0" xfId="0" applyFont="1" applyAlignment="1">
      <alignment horizontal="left" vertical="top" wrapText="1"/>
    </xf>
    <xf numFmtId="0" fontId="25" fillId="0" borderId="0" xfId="0" applyFont="1" applyAlignment="1">
      <alignment horizontal="center" wrapText="1"/>
    </xf>
    <xf numFmtId="0" fontId="22" fillId="0" borderId="0" xfId="0" applyFont="1"/>
    <xf numFmtId="0" fontId="22" fillId="0" borderId="0" xfId="0" applyFont="1" applyAlignment="1">
      <alignment vertical="top"/>
    </xf>
    <xf numFmtId="0" fontId="25" fillId="0" borderId="0" xfId="0" applyFont="1" applyAlignment="1">
      <alignment vertical="top"/>
    </xf>
    <xf numFmtId="0" fontId="25" fillId="0" borderId="0" xfId="0" applyFont="1" applyAlignment="1">
      <alignment horizontal="left" vertical="top"/>
    </xf>
    <xf numFmtId="0" fontId="45" fillId="0" borderId="0" xfId="0" applyFont="1" applyAlignment="1">
      <alignment vertical="top"/>
    </xf>
    <xf numFmtId="0" fontId="24" fillId="0" borderId="0" xfId="0" applyFont="1"/>
    <xf numFmtId="0" fontId="25" fillId="0" borderId="0" xfId="0" applyFont="1" applyAlignment="1">
      <alignment vertical="top" wrapText="1"/>
    </xf>
    <xf numFmtId="0" fontId="46" fillId="0" borderId="0" xfId="0" applyFont="1"/>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25" fillId="0" borderId="0" xfId="0" applyFont="1" applyAlignment="1">
      <alignment horizontal="left" vertical="top" wrapText="1"/>
    </xf>
    <xf numFmtId="0" fontId="25" fillId="0" borderId="0" xfId="0" applyFont="1" applyAlignment="1">
      <alignment horizontal="left" wrapText="1"/>
    </xf>
    <xf numFmtId="0" fontId="25" fillId="0" borderId="0" xfId="0" applyFont="1" applyAlignment="1">
      <alignment horizontal="center" wrapText="1"/>
    </xf>
    <xf numFmtId="0" fontId="2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4" builtinId="8"/>
    <cellStyle name="Hyperlink 2" xfId="2" xr:uid="{00000000-0005-0000-0000-000000000000}"/>
    <cellStyle name="Normal" xfId="0" builtinId="0"/>
    <cellStyle name="Normal 2" xfId="3" xr:uid="{00000000-0005-0000-0000-000002000000}"/>
    <cellStyle name="Normal 2 2" xfId="5" xr:uid="{30D0ED52-1620-4D91-B518-DCA4D46804FE}"/>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243840</xdr:colOff>
      <xdr:row>38</xdr:row>
      <xdr:rowOff>99061</xdr:rowOff>
    </xdr:from>
    <xdr:to>
      <xdr:col>9</xdr:col>
      <xdr:colOff>2804160</xdr:colOff>
      <xdr:row>62</xdr:row>
      <xdr:rowOff>5079</xdr:rowOff>
    </xdr:to>
    <xdr:pic>
      <xdr:nvPicPr>
        <xdr:cNvPr id="2" name="Picture 1">
          <a:extLst>
            <a:ext uri="{FF2B5EF4-FFF2-40B4-BE49-F238E27FC236}">
              <a16:creationId xmlns:a16="http://schemas.microsoft.com/office/drawing/2014/main" id="{5F59271A-1189-D680-6E19-8966682FE107}"/>
            </a:ext>
          </a:extLst>
        </xdr:cNvPr>
        <xdr:cNvPicPr>
          <a:picLocks noChangeAspect="1"/>
        </xdr:cNvPicPr>
      </xdr:nvPicPr>
      <xdr:blipFill>
        <a:blip xmlns:r="http://schemas.openxmlformats.org/officeDocument/2006/relationships" r:embed="rId1"/>
        <a:stretch>
          <a:fillRect/>
        </a:stretch>
      </xdr:blipFill>
      <xdr:spPr>
        <a:xfrm>
          <a:off x="243840" y="14470381"/>
          <a:ext cx="8046720" cy="3929378"/>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Normal="100" zoomScaleSheetLayoutView="100" workbookViewId="0">
      <selection sqref="A1:C1"/>
    </sheetView>
  </sheetViews>
  <sheetFormatPr defaultRowHeight="12.75" x14ac:dyDescent="0.2"/>
  <cols>
    <col min="1" max="1" width="12.42578125" customWidth="1"/>
    <col min="2" max="2" width="9.140625" customWidth="1"/>
    <col min="9" max="9" width="12.7109375" customWidth="1"/>
  </cols>
  <sheetData>
    <row r="1" spans="1:10" ht="15.75" x14ac:dyDescent="0.2">
      <c r="A1" s="138"/>
      <c r="B1" s="139"/>
      <c r="C1" s="139"/>
      <c r="D1" s="27"/>
      <c r="E1" s="27"/>
      <c r="F1" s="27"/>
      <c r="G1" s="27"/>
      <c r="H1" s="27"/>
      <c r="I1" s="27"/>
      <c r="J1" s="28"/>
    </row>
    <row r="2" spans="1:10" ht="14.45" customHeight="1" x14ac:dyDescent="0.2">
      <c r="A2" s="140" t="s">
        <v>0</v>
      </c>
      <c r="B2" s="141"/>
      <c r="C2" s="141"/>
      <c r="D2" s="141"/>
      <c r="E2" s="141"/>
      <c r="F2" s="141"/>
      <c r="G2" s="141"/>
      <c r="H2" s="141"/>
      <c r="I2" s="141"/>
      <c r="J2" s="142"/>
    </row>
    <row r="3" spans="1:10" ht="15" x14ac:dyDescent="0.2">
      <c r="A3" s="78"/>
      <c r="B3" s="79"/>
      <c r="C3" s="79"/>
      <c r="D3" s="79"/>
      <c r="E3" s="79"/>
      <c r="F3" s="79"/>
      <c r="G3" s="79"/>
      <c r="H3" s="79"/>
      <c r="I3" s="79"/>
      <c r="J3" s="80"/>
    </row>
    <row r="4" spans="1:10" ht="33.6" customHeight="1" x14ac:dyDescent="0.2">
      <c r="A4" s="143" t="s">
        <v>1</v>
      </c>
      <c r="B4" s="144"/>
      <c r="C4" s="144"/>
      <c r="D4" s="144"/>
      <c r="E4" s="145">
        <v>45292</v>
      </c>
      <c r="F4" s="146"/>
      <c r="G4" s="86" t="s">
        <v>2</v>
      </c>
      <c r="H4" s="145">
        <v>45657</v>
      </c>
      <c r="I4" s="146"/>
      <c r="J4" s="29"/>
    </row>
    <row r="5" spans="1:10" s="91" customFormat="1" ht="10.15" customHeight="1" x14ac:dyDescent="0.25">
      <c r="A5" s="147"/>
      <c r="B5" s="148"/>
      <c r="C5" s="148"/>
      <c r="D5" s="148"/>
      <c r="E5" s="148"/>
      <c r="F5" s="148"/>
      <c r="G5" s="148"/>
      <c r="H5" s="148"/>
      <c r="I5" s="148"/>
      <c r="J5" s="149"/>
    </row>
    <row r="6" spans="1:10" ht="20.45" customHeight="1" x14ac:dyDescent="0.2">
      <c r="A6" s="81"/>
      <c r="B6" s="92" t="s">
        <v>3</v>
      </c>
      <c r="C6" s="82"/>
      <c r="D6" s="82"/>
      <c r="E6" s="104">
        <v>2024</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52" t="s">
        <v>4</v>
      </c>
      <c r="B8" s="153"/>
      <c r="C8" s="153"/>
      <c r="D8" s="153"/>
      <c r="E8" s="153"/>
      <c r="F8" s="153"/>
      <c r="G8" s="153"/>
      <c r="H8" s="153"/>
      <c r="I8" s="153"/>
      <c r="J8" s="30"/>
    </row>
    <row r="9" spans="1:10" ht="14.25" x14ac:dyDescent="0.2">
      <c r="A9" s="31"/>
      <c r="B9" s="74"/>
      <c r="C9" s="74"/>
      <c r="D9" s="74"/>
      <c r="E9" s="151"/>
      <c r="F9" s="151"/>
      <c r="G9" s="124"/>
      <c r="H9" s="124"/>
      <c r="I9" s="84"/>
      <c r="J9" s="85"/>
    </row>
    <row r="10" spans="1:10" ht="25.9" customHeight="1" x14ac:dyDescent="0.2">
      <c r="A10" s="154" t="s">
        <v>5</v>
      </c>
      <c r="B10" s="155"/>
      <c r="C10" s="156" t="s">
        <v>492</v>
      </c>
      <c r="D10" s="157"/>
      <c r="E10" s="76"/>
      <c r="F10" s="126" t="s">
        <v>6</v>
      </c>
      <c r="G10" s="158"/>
      <c r="H10" s="159" t="s">
        <v>493</v>
      </c>
      <c r="I10" s="160"/>
      <c r="J10" s="32"/>
    </row>
    <row r="11" spans="1:10" ht="15.6" customHeight="1" x14ac:dyDescent="0.2">
      <c r="A11" s="31"/>
      <c r="B11" s="74"/>
      <c r="C11" s="74"/>
      <c r="D11" s="74"/>
      <c r="E11" s="150"/>
      <c r="F11" s="150"/>
      <c r="G11" s="150"/>
      <c r="H11" s="150"/>
      <c r="I11" s="77"/>
      <c r="J11" s="32"/>
    </row>
    <row r="12" spans="1:10" ht="21" customHeight="1" x14ac:dyDescent="0.2">
      <c r="A12" s="125" t="s">
        <v>7</v>
      </c>
      <c r="B12" s="155"/>
      <c r="C12" s="156" t="s">
        <v>494</v>
      </c>
      <c r="D12" s="157"/>
      <c r="E12" s="163"/>
      <c r="F12" s="150"/>
      <c r="G12" s="150"/>
      <c r="H12" s="150"/>
      <c r="I12" s="77"/>
      <c r="J12" s="32"/>
    </row>
    <row r="13" spans="1:10" ht="10.9" customHeight="1" x14ac:dyDescent="0.2">
      <c r="A13" s="76"/>
      <c r="B13" s="77"/>
      <c r="C13" s="74"/>
      <c r="D13" s="74"/>
      <c r="E13" s="124"/>
      <c r="F13" s="124"/>
      <c r="G13" s="124"/>
      <c r="H13" s="124"/>
      <c r="I13" s="74"/>
      <c r="J13" s="33"/>
    </row>
    <row r="14" spans="1:10" ht="22.9" customHeight="1" x14ac:dyDescent="0.2">
      <c r="A14" s="125" t="s">
        <v>8</v>
      </c>
      <c r="B14" s="158"/>
      <c r="C14" s="156" t="s">
        <v>495</v>
      </c>
      <c r="D14" s="157"/>
      <c r="E14" s="161"/>
      <c r="F14" s="162"/>
      <c r="G14" s="90" t="s">
        <v>9</v>
      </c>
      <c r="H14" s="156" t="s">
        <v>496</v>
      </c>
      <c r="I14" s="157"/>
      <c r="J14" s="87"/>
    </row>
    <row r="15" spans="1:10" ht="14.45" customHeight="1" x14ac:dyDescent="0.2">
      <c r="A15" s="76"/>
      <c r="B15" s="77"/>
      <c r="C15" s="74"/>
      <c r="D15" s="74"/>
      <c r="E15" s="124"/>
      <c r="F15" s="124"/>
      <c r="G15" s="124"/>
      <c r="H15" s="124"/>
      <c r="I15" s="74"/>
      <c r="J15" s="33"/>
    </row>
    <row r="16" spans="1:10" ht="13.15" customHeight="1" x14ac:dyDescent="0.2">
      <c r="A16" s="125" t="s">
        <v>10</v>
      </c>
      <c r="B16" s="158"/>
      <c r="C16" s="156" t="s">
        <v>497</v>
      </c>
      <c r="D16" s="157"/>
      <c r="E16" s="83"/>
      <c r="F16" s="83"/>
      <c r="G16" s="83"/>
      <c r="H16" s="83"/>
      <c r="I16" s="83"/>
      <c r="J16" s="87"/>
    </row>
    <row r="17" spans="1:10" ht="14.45" customHeight="1" x14ac:dyDescent="0.2">
      <c r="A17" s="164"/>
      <c r="B17" s="165"/>
      <c r="C17" s="165"/>
      <c r="D17" s="165"/>
      <c r="E17" s="165"/>
      <c r="F17" s="165"/>
      <c r="G17" s="165"/>
      <c r="H17" s="165"/>
      <c r="I17" s="165"/>
      <c r="J17" s="166"/>
    </row>
    <row r="18" spans="1:10" x14ac:dyDescent="0.2">
      <c r="A18" s="154" t="s">
        <v>11</v>
      </c>
      <c r="B18" s="155"/>
      <c r="C18" s="167" t="s">
        <v>498</v>
      </c>
      <c r="D18" s="168"/>
      <c r="E18" s="168"/>
      <c r="F18" s="168"/>
      <c r="G18" s="168"/>
      <c r="H18" s="168"/>
      <c r="I18" s="168"/>
      <c r="J18" s="169"/>
    </row>
    <row r="19" spans="1:10" ht="14.25" x14ac:dyDescent="0.2">
      <c r="A19" s="31"/>
      <c r="B19" s="74"/>
      <c r="C19" s="89"/>
      <c r="D19" s="74"/>
      <c r="E19" s="124"/>
      <c r="F19" s="124"/>
      <c r="G19" s="124"/>
      <c r="H19" s="124"/>
      <c r="I19" s="74"/>
      <c r="J19" s="33"/>
    </row>
    <row r="20" spans="1:10" ht="14.25" x14ac:dyDescent="0.2">
      <c r="A20" s="154" t="s">
        <v>12</v>
      </c>
      <c r="B20" s="155"/>
      <c r="C20" s="159">
        <v>10000</v>
      </c>
      <c r="D20" s="160"/>
      <c r="E20" s="124"/>
      <c r="F20" s="124"/>
      <c r="G20" s="167" t="s">
        <v>499</v>
      </c>
      <c r="H20" s="168"/>
      <c r="I20" s="168"/>
      <c r="J20" s="169"/>
    </row>
    <row r="21" spans="1:10" ht="14.25" x14ac:dyDescent="0.2">
      <c r="A21" s="31"/>
      <c r="B21" s="74"/>
      <c r="C21" s="74"/>
      <c r="D21" s="74"/>
      <c r="E21" s="124"/>
      <c r="F21" s="124"/>
      <c r="G21" s="124"/>
      <c r="H21" s="124"/>
      <c r="I21" s="74"/>
      <c r="J21" s="33"/>
    </row>
    <row r="22" spans="1:10" x14ac:dyDescent="0.2">
      <c r="A22" s="154" t="s">
        <v>13</v>
      </c>
      <c r="B22" s="155"/>
      <c r="C22" s="167" t="s">
        <v>500</v>
      </c>
      <c r="D22" s="168"/>
      <c r="E22" s="168"/>
      <c r="F22" s="168"/>
      <c r="G22" s="168"/>
      <c r="H22" s="168"/>
      <c r="I22" s="168"/>
      <c r="J22" s="169"/>
    </row>
    <row r="23" spans="1:10" ht="14.25" x14ac:dyDescent="0.2">
      <c r="A23" s="31"/>
      <c r="B23" s="74"/>
      <c r="C23" s="74"/>
      <c r="D23" s="74"/>
      <c r="E23" s="124"/>
      <c r="F23" s="124"/>
      <c r="G23" s="124"/>
      <c r="H23" s="124"/>
      <c r="I23" s="74"/>
      <c r="J23" s="33"/>
    </row>
    <row r="24" spans="1:10" ht="14.25" x14ac:dyDescent="0.2">
      <c r="A24" s="154" t="s">
        <v>14</v>
      </c>
      <c r="B24" s="155"/>
      <c r="C24" s="170" t="s">
        <v>501</v>
      </c>
      <c r="D24" s="171"/>
      <c r="E24" s="171"/>
      <c r="F24" s="171"/>
      <c r="G24" s="171"/>
      <c r="H24" s="171"/>
      <c r="I24" s="171"/>
      <c r="J24" s="172"/>
    </row>
    <row r="25" spans="1:10" ht="14.25" x14ac:dyDescent="0.2">
      <c r="A25" s="31"/>
      <c r="B25" s="74"/>
      <c r="C25" s="89"/>
      <c r="D25" s="74"/>
      <c r="E25" s="124"/>
      <c r="F25" s="124"/>
      <c r="G25" s="124"/>
      <c r="H25" s="124"/>
      <c r="I25" s="74"/>
      <c r="J25" s="33"/>
    </row>
    <row r="26" spans="1:10" ht="14.25" x14ac:dyDescent="0.2">
      <c r="A26" s="154" t="s">
        <v>15</v>
      </c>
      <c r="B26" s="155"/>
      <c r="C26" s="170" t="s">
        <v>502</v>
      </c>
      <c r="D26" s="171"/>
      <c r="E26" s="171"/>
      <c r="F26" s="171"/>
      <c r="G26" s="171"/>
      <c r="H26" s="171"/>
      <c r="I26" s="171"/>
      <c r="J26" s="172"/>
    </row>
    <row r="27" spans="1:10" ht="13.9" customHeight="1" x14ac:dyDescent="0.2">
      <c r="A27" s="31"/>
      <c r="B27" s="74"/>
      <c r="C27" s="89"/>
      <c r="D27" s="74"/>
      <c r="E27" s="124"/>
      <c r="F27" s="124"/>
      <c r="G27" s="124"/>
      <c r="H27" s="124"/>
      <c r="I27" s="74"/>
      <c r="J27" s="33"/>
    </row>
    <row r="28" spans="1:10" ht="22.9" customHeight="1" x14ac:dyDescent="0.2">
      <c r="A28" s="125" t="s">
        <v>16</v>
      </c>
      <c r="B28" s="155"/>
      <c r="C28" s="60">
        <v>2790</v>
      </c>
      <c r="D28" s="34"/>
      <c r="E28" s="132"/>
      <c r="F28" s="132"/>
      <c r="G28" s="132"/>
      <c r="H28" s="132"/>
      <c r="I28" s="173"/>
      <c r="J28" s="174"/>
    </row>
    <row r="29" spans="1:10" ht="14.25" x14ac:dyDescent="0.2">
      <c r="A29" s="31"/>
      <c r="B29" s="74"/>
      <c r="C29" s="74"/>
      <c r="D29" s="74"/>
      <c r="E29" s="124"/>
      <c r="F29" s="124"/>
      <c r="G29" s="124"/>
      <c r="H29" s="124"/>
      <c r="I29" s="74"/>
      <c r="J29" s="33"/>
    </row>
    <row r="30" spans="1:10" ht="15" x14ac:dyDescent="0.2">
      <c r="A30" s="154" t="s">
        <v>17</v>
      </c>
      <c r="B30" s="155"/>
      <c r="C30" s="103" t="s">
        <v>503</v>
      </c>
      <c r="D30" s="175" t="s">
        <v>18</v>
      </c>
      <c r="E30" s="136"/>
      <c r="F30" s="136"/>
      <c r="G30" s="136"/>
      <c r="H30" s="96" t="s">
        <v>19</v>
      </c>
      <c r="I30" s="97" t="s">
        <v>20</v>
      </c>
      <c r="J30" s="98"/>
    </row>
    <row r="31" spans="1:10" x14ac:dyDescent="0.2">
      <c r="A31" s="154"/>
      <c r="B31" s="155"/>
      <c r="C31" s="35"/>
      <c r="D31" s="86"/>
      <c r="E31" s="162"/>
      <c r="F31" s="162"/>
      <c r="G31" s="162"/>
      <c r="H31" s="162"/>
      <c r="I31" s="176"/>
      <c r="J31" s="177"/>
    </row>
    <row r="32" spans="1:10" x14ac:dyDescent="0.2">
      <c r="A32" s="154" t="s">
        <v>21</v>
      </c>
      <c r="B32" s="155"/>
      <c r="C32" s="60" t="s">
        <v>504</v>
      </c>
      <c r="D32" s="175" t="s">
        <v>22</v>
      </c>
      <c r="E32" s="136"/>
      <c r="F32" s="136"/>
      <c r="G32" s="136"/>
      <c r="H32" s="99" t="s">
        <v>23</v>
      </c>
      <c r="I32" s="100" t="s">
        <v>24</v>
      </c>
      <c r="J32" s="101"/>
    </row>
    <row r="33" spans="1:10" ht="14.25" x14ac:dyDescent="0.2">
      <c r="A33" s="31"/>
      <c r="B33" s="74"/>
      <c r="C33" s="74"/>
      <c r="D33" s="74"/>
      <c r="E33" s="124"/>
      <c r="F33" s="124"/>
      <c r="G33" s="124"/>
      <c r="H33" s="124"/>
      <c r="I33" s="74"/>
      <c r="J33" s="33"/>
    </row>
    <row r="34" spans="1:10" x14ac:dyDescent="0.2">
      <c r="A34" s="175" t="s">
        <v>25</v>
      </c>
      <c r="B34" s="136"/>
      <c r="C34" s="136"/>
      <c r="D34" s="136"/>
      <c r="E34" s="136" t="s">
        <v>26</v>
      </c>
      <c r="F34" s="136"/>
      <c r="G34" s="136"/>
      <c r="H34" s="136"/>
      <c r="I34" s="136"/>
      <c r="J34" s="36" t="s">
        <v>27</v>
      </c>
    </row>
    <row r="35" spans="1:10" ht="14.25" x14ac:dyDescent="0.2">
      <c r="A35" s="31"/>
      <c r="B35" s="74"/>
      <c r="C35" s="74"/>
      <c r="D35" s="74"/>
      <c r="E35" s="124"/>
      <c r="F35" s="124"/>
      <c r="G35" s="124"/>
      <c r="H35" s="124"/>
      <c r="I35" s="74"/>
      <c r="J35" s="85"/>
    </row>
    <row r="36" spans="1:10" x14ac:dyDescent="0.2">
      <c r="A36" s="178"/>
      <c r="B36" s="179"/>
      <c r="C36" s="179"/>
      <c r="D36" s="179"/>
      <c r="E36" s="178"/>
      <c r="F36" s="179"/>
      <c r="G36" s="179"/>
      <c r="H36" s="179"/>
      <c r="I36" s="181"/>
      <c r="J36" s="75"/>
    </row>
    <row r="37" spans="1:10" ht="14.25" x14ac:dyDescent="0.2">
      <c r="A37" s="31"/>
      <c r="B37" s="74"/>
      <c r="C37" s="89"/>
      <c r="D37" s="183"/>
      <c r="E37" s="183"/>
      <c r="F37" s="183"/>
      <c r="G37" s="183"/>
      <c r="H37" s="183"/>
      <c r="I37" s="183"/>
      <c r="J37" s="33"/>
    </row>
    <row r="38" spans="1:10" x14ac:dyDescent="0.2">
      <c r="A38" s="178"/>
      <c r="B38" s="179"/>
      <c r="C38" s="179"/>
      <c r="D38" s="181"/>
      <c r="E38" s="178"/>
      <c r="F38" s="179"/>
      <c r="G38" s="179"/>
      <c r="H38" s="179"/>
      <c r="I38" s="181"/>
      <c r="J38" s="60"/>
    </row>
    <row r="39" spans="1:10" ht="14.25" x14ac:dyDescent="0.2">
      <c r="A39" s="31"/>
      <c r="B39" s="74"/>
      <c r="C39" s="89"/>
      <c r="D39" s="88"/>
      <c r="E39" s="183"/>
      <c r="F39" s="183"/>
      <c r="G39" s="183"/>
      <c r="H39" s="183"/>
      <c r="I39" s="77"/>
      <c r="J39" s="33"/>
    </row>
    <row r="40" spans="1:10" x14ac:dyDescent="0.2">
      <c r="A40" s="178"/>
      <c r="B40" s="179"/>
      <c r="C40" s="179"/>
      <c r="D40" s="181"/>
      <c r="E40" s="178"/>
      <c r="F40" s="179"/>
      <c r="G40" s="179"/>
      <c r="H40" s="179"/>
      <c r="I40" s="181"/>
      <c r="J40" s="60"/>
    </row>
    <row r="41" spans="1:10" ht="14.25" x14ac:dyDescent="0.2">
      <c r="A41" s="31"/>
      <c r="B41" s="74"/>
      <c r="C41" s="89"/>
      <c r="D41" s="88"/>
      <c r="E41" s="183"/>
      <c r="F41" s="183"/>
      <c r="G41" s="183"/>
      <c r="H41" s="183"/>
      <c r="I41" s="77"/>
      <c r="J41" s="33"/>
    </row>
    <row r="42" spans="1:10" x14ac:dyDescent="0.2">
      <c r="A42" s="178"/>
      <c r="B42" s="179"/>
      <c r="C42" s="179"/>
      <c r="D42" s="181"/>
      <c r="E42" s="178"/>
      <c r="F42" s="179"/>
      <c r="G42" s="179"/>
      <c r="H42" s="179"/>
      <c r="I42" s="181"/>
      <c r="J42" s="60"/>
    </row>
    <row r="43" spans="1:10" ht="14.25" x14ac:dyDescent="0.2">
      <c r="A43" s="37"/>
      <c r="B43" s="89"/>
      <c r="C43" s="182"/>
      <c r="D43" s="182"/>
      <c r="E43" s="124"/>
      <c r="F43" s="124"/>
      <c r="G43" s="182"/>
      <c r="H43" s="182"/>
      <c r="I43" s="182"/>
      <c r="J43" s="33"/>
    </row>
    <row r="44" spans="1:10" x14ac:dyDescent="0.2">
      <c r="A44" s="178"/>
      <c r="B44" s="179"/>
      <c r="C44" s="179"/>
      <c r="D44" s="181"/>
      <c r="E44" s="178"/>
      <c r="F44" s="179"/>
      <c r="G44" s="179"/>
      <c r="H44" s="179"/>
      <c r="I44" s="181"/>
      <c r="J44" s="60"/>
    </row>
    <row r="45" spans="1:10" ht="14.25" x14ac:dyDescent="0.2">
      <c r="A45" s="37"/>
      <c r="B45" s="89"/>
      <c r="C45" s="89"/>
      <c r="D45" s="74"/>
      <c r="E45" s="180"/>
      <c r="F45" s="180"/>
      <c r="G45" s="182"/>
      <c r="H45" s="182"/>
      <c r="I45" s="74"/>
      <c r="J45" s="33"/>
    </row>
    <row r="46" spans="1:10" x14ac:dyDescent="0.2">
      <c r="A46" s="178"/>
      <c r="B46" s="179"/>
      <c r="C46" s="179"/>
      <c r="D46" s="181"/>
      <c r="E46" s="178"/>
      <c r="F46" s="179"/>
      <c r="G46" s="179"/>
      <c r="H46" s="179"/>
      <c r="I46" s="181"/>
      <c r="J46" s="60"/>
    </row>
    <row r="47" spans="1:10" ht="14.25" x14ac:dyDescent="0.2">
      <c r="A47" s="37"/>
      <c r="B47" s="89"/>
      <c r="C47" s="89"/>
      <c r="D47" s="74"/>
      <c r="E47" s="124"/>
      <c r="F47" s="124"/>
      <c r="G47" s="182"/>
      <c r="H47" s="182"/>
      <c r="I47" s="74"/>
      <c r="J47" s="102" t="s">
        <v>28</v>
      </c>
    </row>
    <row r="48" spans="1:10" ht="14.25" x14ac:dyDescent="0.2">
      <c r="A48" s="37"/>
      <c r="B48" s="89"/>
      <c r="C48" s="89"/>
      <c r="D48" s="74"/>
      <c r="E48" s="124"/>
      <c r="F48" s="124"/>
      <c r="G48" s="182"/>
      <c r="H48" s="182"/>
      <c r="I48" s="74"/>
      <c r="J48" s="102" t="s">
        <v>29</v>
      </c>
    </row>
    <row r="49" spans="1:10" ht="14.45" customHeight="1" x14ac:dyDescent="0.2">
      <c r="A49" s="125" t="s">
        <v>30</v>
      </c>
      <c r="B49" s="126"/>
      <c r="C49" s="159" t="s">
        <v>505</v>
      </c>
      <c r="D49" s="160"/>
      <c r="E49" s="184" t="s">
        <v>31</v>
      </c>
      <c r="F49" s="185"/>
      <c r="G49" s="167"/>
      <c r="H49" s="168"/>
      <c r="I49" s="168"/>
      <c r="J49" s="169"/>
    </row>
    <row r="50" spans="1:10" ht="14.25" x14ac:dyDescent="0.2">
      <c r="A50" s="37"/>
      <c r="B50" s="89"/>
      <c r="C50" s="182"/>
      <c r="D50" s="182"/>
      <c r="E50" s="124"/>
      <c r="F50" s="124"/>
      <c r="G50" s="130" t="s">
        <v>32</v>
      </c>
      <c r="H50" s="130"/>
      <c r="I50" s="130"/>
      <c r="J50" s="38"/>
    </row>
    <row r="51" spans="1:10" ht="13.9" customHeight="1" x14ac:dyDescent="0.2">
      <c r="A51" s="125" t="s">
        <v>33</v>
      </c>
      <c r="B51" s="126"/>
      <c r="C51" s="167" t="s">
        <v>506</v>
      </c>
      <c r="D51" s="168"/>
      <c r="E51" s="168"/>
      <c r="F51" s="168"/>
      <c r="G51" s="168"/>
      <c r="H51" s="168"/>
      <c r="I51" s="168"/>
      <c r="J51" s="169"/>
    </row>
    <row r="52" spans="1:10" ht="14.25" x14ac:dyDescent="0.2">
      <c r="A52" s="31"/>
      <c r="B52" s="74"/>
      <c r="C52" s="132" t="s">
        <v>34</v>
      </c>
      <c r="D52" s="132"/>
      <c r="E52" s="132"/>
      <c r="F52" s="132"/>
      <c r="G52" s="132"/>
      <c r="H52" s="132"/>
      <c r="I52" s="132"/>
      <c r="J52" s="33"/>
    </row>
    <row r="53" spans="1:10" ht="14.25" x14ac:dyDescent="0.2">
      <c r="A53" s="125" t="s">
        <v>35</v>
      </c>
      <c r="B53" s="126"/>
      <c r="C53" s="133" t="s">
        <v>507</v>
      </c>
      <c r="D53" s="134"/>
      <c r="E53" s="135"/>
      <c r="F53" s="124"/>
      <c r="G53" s="124"/>
      <c r="H53" s="136"/>
      <c r="I53" s="136"/>
      <c r="J53" s="137"/>
    </row>
    <row r="54" spans="1:10" ht="14.25" x14ac:dyDescent="0.2">
      <c r="A54" s="31"/>
      <c r="B54" s="74"/>
      <c r="C54" s="89"/>
      <c r="D54" s="74"/>
      <c r="E54" s="124"/>
      <c r="F54" s="124"/>
      <c r="G54" s="124"/>
      <c r="H54" s="124"/>
      <c r="I54" s="74"/>
      <c r="J54" s="33"/>
    </row>
    <row r="55" spans="1:10" ht="14.45" customHeight="1" x14ac:dyDescent="0.2">
      <c r="A55" s="125" t="s">
        <v>36</v>
      </c>
      <c r="B55" s="126"/>
      <c r="C55" s="127" t="s">
        <v>508</v>
      </c>
      <c r="D55" s="128"/>
      <c r="E55" s="128"/>
      <c r="F55" s="128"/>
      <c r="G55" s="128"/>
      <c r="H55" s="128"/>
      <c r="I55" s="128"/>
      <c r="J55" s="129"/>
    </row>
    <row r="56" spans="1:10" ht="14.25" x14ac:dyDescent="0.2">
      <c r="A56" s="31"/>
      <c r="B56" s="74"/>
      <c r="C56" s="74"/>
      <c r="D56" s="74"/>
      <c r="E56" s="124"/>
      <c r="F56" s="124"/>
      <c r="G56" s="124"/>
      <c r="H56" s="124"/>
      <c r="I56" s="74"/>
      <c r="J56" s="33"/>
    </row>
    <row r="57" spans="1:10" ht="14.25" x14ac:dyDescent="0.2">
      <c r="A57" s="125" t="s">
        <v>37</v>
      </c>
      <c r="B57" s="126"/>
      <c r="C57" s="127" t="s">
        <v>509</v>
      </c>
      <c r="D57" s="128"/>
      <c r="E57" s="128"/>
      <c r="F57" s="128"/>
      <c r="G57" s="128"/>
      <c r="H57" s="128"/>
      <c r="I57" s="128"/>
      <c r="J57" s="129"/>
    </row>
    <row r="58" spans="1:10" ht="14.45" customHeight="1" x14ac:dyDescent="0.2">
      <c r="A58" s="31"/>
      <c r="B58" s="74"/>
      <c r="C58" s="130" t="s">
        <v>38</v>
      </c>
      <c r="D58" s="130"/>
      <c r="E58" s="130"/>
      <c r="F58" s="130"/>
      <c r="G58" s="74"/>
      <c r="H58" s="74"/>
      <c r="I58" s="74"/>
      <c r="J58" s="33"/>
    </row>
    <row r="59" spans="1:10" ht="14.25" x14ac:dyDescent="0.2">
      <c r="A59" s="125" t="s">
        <v>39</v>
      </c>
      <c r="B59" s="126"/>
      <c r="C59" s="127" t="s">
        <v>510</v>
      </c>
      <c r="D59" s="128"/>
      <c r="E59" s="128"/>
      <c r="F59" s="128"/>
      <c r="G59" s="128"/>
      <c r="H59" s="128"/>
      <c r="I59" s="128"/>
      <c r="J59" s="129"/>
    </row>
    <row r="60" spans="1:10" ht="14.45" customHeight="1" x14ac:dyDescent="0.2">
      <c r="A60" s="39"/>
      <c r="B60" s="40"/>
      <c r="C60" s="131" t="s">
        <v>40</v>
      </c>
      <c r="D60" s="131"/>
      <c r="E60" s="131"/>
      <c r="F60" s="131"/>
      <c r="G60" s="131"/>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85546875" defaultRowHeight="12.75" x14ac:dyDescent="0.2"/>
  <cols>
    <col min="8" max="9" width="16.7109375" style="59" customWidth="1"/>
    <col min="10" max="10" width="10.28515625" bestFit="1" customWidth="1"/>
  </cols>
  <sheetData>
    <row r="1" spans="1:9" x14ac:dyDescent="0.2">
      <c r="A1" s="211" t="s">
        <v>41</v>
      </c>
      <c r="B1" s="212"/>
      <c r="C1" s="212"/>
      <c r="D1" s="212"/>
      <c r="E1" s="212"/>
      <c r="F1" s="212"/>
      <c r="G1" s="212"/>
      <c r="H1" s="212"/>
      <c r="I1" s="212"/>
    </row>
    <row r="2" spans="1:9" x14ac:dyDescent="0.2">
      <c r="A2" s="213" t="s">
        <v>576</v>
      </c>
      <c r="B2" s="214"/>
      <c r="C2" s="214"/>
      <c r="D2" s="214"/>
      <c r="E2" s="214"/>
      <c r="F2" s="214"/>
      <c r="G2" s="214"/>
      <c r="H2" s="214"/>
      <c r="I2" s="214"/>
    </row>
    <row r="3" spans="1:9" x14ac:dyDescent="0.2">
      <c r="A3" s="215" t="s">
        <v>491</v>
      </c>
      <c r="B3" s="215"/>
      <c r="C3" s="215"/>
      <c r="D3" s="215"/>
      <c r="E3" s="215"/>
      <c r="F3" s="215"/>
      <c r="G3" s="215"/>
      <c r="H3" s="215"/>
      <c r="I3" s="215"/>
    </row>
    <row r="4" spans="1:9" x14ac:dyDescent="0.2">
      <c r="A4" s="219" t="s">
        <v>511</v>
      </c>
      <c r="B4" s="220"/>
      <c r="C4" s="220"/>
      <c r="D4" s="220"/>
      <c r="E4" s="220"/>
      <c r="F4" s="220"/>
      <c r="G4" s="220"/>
      <c r="H4" s="220"/>
      <c r="I4" s="221"/>
    </row>
    <row r="5" spans="1:9" ht="34.5" thickBot="1" x14ac:dyDescent="0.25">
      <c r="A5" s="225" t="s">
        <v>42</v>
      </c>
      <c r="B5" s="226"/>
      <c r="C5" s="226"/>
      <c r="D5" s="226"/>
      <c r="E5" s="226"/>
      <c r="F5" s="227"/>
      <c r="G5" s="24" t="s">
        <v>43</v>
      </c>
      <c r="H5" s="54" t="s">
        <v>44</v>
      </c>
      <c r="I5" s="55" t="s">
        <v>45</v>
      </c>
    </row>
    <row r="6" spans="1:9" x14ac:dyDescent="0.2">
      <c r="A6" s="222">
        <v>1</v>
      </c>
      <c r="B6" s="223"/>
      <c r="C6" s="223"/>
      <c r="D6" s="223"/>
      <c r="E6" s="223"/>
      <c r="F6" s="224"/>
      <c r="G6" s="25">
        <v>2</v>
      </c>
      <c r="H6" s="26">
        <v>3</v>
      </c>
      <c r="I6" s="26">
        <v>4</v>
      </c>
    </row>
    <row r="7" spans="1:9" x14ac:dyDescent="0.2">
      <c r="A7" s="228"/>
      <c r="B7" s="228"/>
      <c r="C7" s="228"/>
      <c r="D7" s="228"/>
      <c r="E7" s="228"/>
      <c r="F7" s="228"/>
      <c r="G7" s="228"/>
      <c r="H7" s="228"/>
      <c r="I7" s="229"/>
    </row>
    <row r="8" spans="1:9" ht="12.75" customHeight="1" x14ac:dyDescent="0.2">
      <c r="A8" s="230" t="s">
        <v>46</v>
      </c>
      <c r="B8" s="231"/>
      <c r="C8" s="231"/>
      <c r="D8" s="231"/>
      <c r="E8" s="231"/>
      <c r="F8" s="232"/>
      <c r="G8" s="15">
        <v>1</v>
      </c>
      <c r="H8" s="56">
        <v>0</v>
      </c>
      <c r="I8" s="56">
        <v>0</v>
      </c>
    </row>
    <row r="9" spans="1:9" ht="12.75" customHeight="1" x14ac:dyDescent="0.2">
      <c r="A9" s="200" t="s">
        <v>47</v>
      </c>
      <c r="B9" s="201"/>
      <c r="C9" s="201"/>
      <c r="D9" s="201"/>
      <c r="E9" s="201"/>
      <c r="F9" s="202"/>
      <c r="G9" s="16">
        <v>2</v>
      </c>
      <c r="H9" s="57">
        <f>H10+H17+H27+H38+H43</f>
        <v>34466947</v>
      </c>
      <c r="I9" s="57">
        <f>I10+I17+I27+I38+I43</f>
        <v>33838585</v>
      </c>
    </row>
    <row r="10" spans="1:9" ht="12.75" customHeight="1" x14ac:dyDescent="0.2">
      <c r="A10" s="216" t="s">
        <v>48</v>
      </c>
      <c r="B10" s="217"/>
      <c r="C10" s="217"/>
      <c r="D10" s="217"/>
      <c r="E10" s="217"/>
      <c r="F10" s="218"/>
      <c r="G10" s="16">
        <v>3</v>
      </c>
      <c r="H10" s="57">
        <f>H11+H12+H13+H14+H15+H16</f>
        <v>384414</v>
      </c>
      <c r="I10" s="57">
        <f>I11+I12+I13+I14+I15+I16</f>
        <v>1145837</v>
      </c>
    </row>
    <row r="11" spans="1:9" ht="12.75" customHeight="1" x14ac:dyDescent="0.2">
      <c r="A11" s="208" t="s">
        <v>49</v>
      </c>
      <c r="B11" s="209"/>
      <c r="C11" s="209"/>
      <c r="D11" s="209"/>
      <c r="E11" s="209"/>
      <c r="F11" s="210"/>
      <c r="G11" s="15">
        <v>4</v>
      </c>
      <c r="H11" s="56">
        <v>0</v>
      </c>
      <c r="I11" s="56">
        <v>0</v>
      </c>
    </row>
    <row r="12" spans="1:9" ht="23.45" customHeight="1" x14ac:dyDescent="0.2">
      <c r="A12" s="208" t="s">
        <v>50</v>
      </c>
      <c r="B12" s="209"/>
      <c r="C12" s="209"/>
      <c r="D12" s="209"/>
      <c r="E12" s="209"/>
      <c r="F12" s="210"/>
      <c r="G12" s="15">
        <v>5</v>
      </c>
      <c r="H12" s="56">
        <v>37674</v>
      </c>
      <c r="I12" s="56">
        <v>330556</v>
      </c>
    </row>
    <row r="13" spans="1:9" ht="12.75" customHeight="1" x14ac:dyDescent="0.2">
      <c r="A13" s="208" t="s">
        <v>51</v>
      </c>
      <c r="B13" s="209"/>
      <c r="C13" s="209"/>
      <c r="D13" s="209"/>
      <c r="E13" s="209"/>
      <c r="F13" s="210"/>
      <c r="G13" s="15">
        <v>6</v>
      </c>
      <c r="H13" s="56">
        <v>0</v>
      </c>
      <c r="I13" s="56">
        <v>0</v>
      </c>
    </row>
    <row r="14" spans="1:9" ht="12.75" customHeight="1" x14ac:dyDescent="0.2">
      <c r="A14" s="208" t="s">
        <v>52</v>
      </c>
      <c r="B14" s="209"/>
      <c r="C14" s="209"/>
      <c r="D14" s="209"/>
      <c r="E14" s="209"/>
      <c r="F14" s="210"/>
      <c r="G14" s="15">
        <v>7</v>
      </c>
      <c r="H14" s="56">
        <v>0</v>
      </c>
      <c r="I14" s="56">
        <v>0</v>
      </c>
    </row>
    <row r="15" spans="1:9" ht="12.75" customHeight="1" x14ac:dyDescent="0.2">
      <c r="A15" s="208" t="s">
        <v>53</v>
      </c>
      <c r="B15" s="209"/>
      <c r="C15" s="209"/>
      <c r="D15" s="209"/>
      <c r="E15" s="209"/>
      <c r="F15" s="210"/>
      <c r="G15" s="15">
        <v>8</v>
      </c>
      <c r="H15" s="56">
        <v>346740</v>
      </c>
      <c r="I15" s="56">
        <v>815281</v>
      </c>
    </row>
    <row r="16" spans="1:9" ht="12.75" customHeight="1" x14ac:dyDescent="0.2">
      <c r="A16" s="208" t="s">
        <v>54</v>
      </c>
      <c r="B16" s="209"/>
      <c r="C16" s="209"/>
      <c r="D16" s="209"/>
      <c r="E16" s="209"/>
      <c r="F16" s="210"/>
      <c r="G16" s="15">
        <v>9</v>
      </c>
      <c r="H16" s="56">
        <v>0</v>
      </c>
      <c r="I16" s="56">
        <v>0</v>
      </c>
    </row>
    <row r="17" spans="1:9" ht="12.75" customHeight="1" x14ac:dyDescent="0.2">
      <c r="A17" s="216" t="s">
        <v>55</v>
      </c>
      <c r="B17" s="217"/>
      <c r="C17" s="217"/>
      <c r="D17" s="217"/>
      <c r="E17" s="217"/>
      <c r="F17" s="218"/>
      <c r="G17" s="16">
        <v>10</v>
      </c>
      <c r="H17" s="57">
        <f>H18+H19+H20+H21+H22+H23+H24+H25+H26</f>
        <v>29169292</v>
      </c>
      <c r="I17" s="57">
        <f>I18+I19+I20+I21+I22+I23+I24+I25+I26</f>
        <v>28864623</v>
      </c>
    </row>
    <row r="18" spans="1:9" ht="12.75" customHeight="1" x14ac:dyDescent="0.2">
      <c r="A18" s="208" t="s">
        <v>56</v>
      </c>
      <c r="B18" s="209"/>
      <c r="C18" s="209"/>
      <c r="D18" s="209"/>
      <c r="E18" s="209"/>
      <c r="F18" s="210"/>
      <c r="G18" s="15">
        <v>11</v>
      </c>
      <c r="H18" s="56">
        <v>2071185</v>
      </c>
      <c r="I18" s="56">
        <v>2071185</v>
      </c>
    </row>
    <row r="19" spans="1:9" ht="12.75" customHeight="1" x14ac:dyDescent="0.2">
      <c r="A19" s="208" t="s">
        <v>57</v>
      </c>
      <c r="B19" s="209"/>
      <c r="C19" s="209"/>
      <c r="D19" s="209"/>
      <c r="E19" s="209"/>
      <c r="F19" s="210"/>
      <c r="G19" s="15">
        <v>12</v>
      </c>
      <c r="H19" s="56">
        <v>20205668</v>
      </c>
      <c r="I19" s="56">
        <v>18344036</v>
      </c>
    </row>
    <row r="20" spans="1:9" ht="12.75" customHeight="1" x14ac:dyDescent="0.2">
      <c r="A20" s="208" t="s">
        <v>58</v>
      </c>
      <c r="B20" s="209"/>
      <c r="C20" s="209"/>
      <c r="D20" s="209"/>
      <c r="E20" s="209"/>
      <c r="F20" s="210"/>
      <c r="G20" s="15">
        <v>13</v>
      </c>
      <c r="H20" s="56">
        <v>4901302</v>
      </c>
      <c r="I20" s="56">
        <v>4606604</v>
      </c>
    </row>
    <row r="21" spans="1:9" ht="12.75" customHeight="1" x14ac:dyDescent="0.2">
      <c r="A21" s="208" t="s">
        <v>59</v>
      </c>
      <c r="B21" s="209"/>
      <c r="C21" s="209"/>
      <c r="D21" s="209"/>
      <c r="E21" s="209"/>
      <c r="F21" s="210"/>
      <c r="G21" s="15">
        <v>14</v>
      </c>
      <c r="H21" s="56">
        <v>1909472</v>
      </c>
      <c r="I21" s="56">
        <v>2433461</v>
      </c>
    </row>
    <row r="22" spans="1:9" ht="12.75" customHeight="1" x14ac:dyDescent="0.2">
      <c r="A22" s="208" t="s">
        <v>60</v>
      </c>
      <c r="B22" s="209"/>
      <c r="C22" s="209"/>
      <c r="D22" s="209"/>
      <c r="E22" s="209"/>
      <c r="F22" s="210"/>
      <c r="G22" s="15">
        <v>15</v>
      </c>
      <c r="H22" s="56">
        <v>0</v>
      </c>
      <c r="I22" s="56">
        <v>0</v>
      </c>
    </row>
    <row r="23" spans="1:9" ht="12.75" customHeight="1" x14ac:dyDescent="0.2">
      <c r="A23" s="208" t="s">
        <v>61</v>
      </c>
      <c r="B23" s="209"/>
      <c r="C23" s="209"/>
      <c r="D23" s="209"/>
      <c r="E23" s="209"/>
      <c r="F23" s="210"/>
      <c r="G23" s="15">
        <v>16</v>
      </c>
      <c r="H23" s="56">
        <v>0</v>
      </c>
      <c r="I23" s="56">
        <v>0</v>
      </c>
    </row>
    <row r="24" spans="1:9" ht="12.75" customHeight="1" x14ac:dyDescent="0.2">
      <c r="A24" s="208" t="s">
        <v>62</v>
      </c>
      <c r="B24" s="209"/>
      <c r="C24" s="209"/>
      <c r="D24" s="209"/>
      <c r="E24" s="209"/>
      <c r="F24" s="210"/>
      <c r="G24" s="15">
        <v>17</v>
      </c>
      <c r="H24" s="56">
        <v>78710</v>
      </c>
      <c r="I24" s="56">
        <v>1398862</v>
      </c>
    </row>
    <row r="25" spans="1:9" ht="12.75" customHeight="1" x14ac:dyDescent="0.2">
      <c r="A25" s="208" t="s">
        <v>63</v>
      </c>
      <c r="B25" s="209"/>
      <c r="C25" s="209"/>
      <c r="D25" s="209"/>
      <c r="E25" s="209"/>
      <c r="F25" s="210"/>
      <c r="G25" s="15">
        <v>18</v>
      </c>
      <c r="H25" s="56">
        <v>2955</v>
      </c>
      <c r="I25" s="56">
        <v>10475</v>
      </c>
    </row>
    <row r="26" spans="1:9" ht="12.75" customHeight="1" x14ac:dyDescent="0.2">
      <c r="A26" s="208" t="s">
        <v>64</v>
      </c>
      <c r="B26" s="209"/>
      <c r="C26" s="209"/>
      <c r="D26" s="209"/>
      <c r="E26" s="209"/>
      <c r="F26" s="210"/>
      <c r="G26" s="15">
        <v>19</v>
      </c>
      <c r="H26" s="56">
        <v>0</v>
      </c>
      <c r="I26" s="56">
        <v>0</v>
      </c>
    </row>
    <row r="27" spans="1:9" ht="12.75" customHeight="1" x14ac:dyDescent="0.2">
      <c r="A27" s="216" t="s">
        <v>65</v>
      </c>
      <c r="B27" s="217"/>
      <c r="C27" s="217"/>
      <c r="D27" s="217"/>
      <c r="E27" s="217"/>
      <c r="F27" s="218"/>
      <c r="G27" s="16">
        <v>20</v>
      </c>
      <c r="H27" s="57">
        <f>SUM(H28:H37)</f>
        <v>1546428</v>
      </c>
      <c r="I27" s="57">
        <f>SUM(I28:I37)</f>
        <v>856687</v>
      </c>
    </row>
    <row r="28" spans="1:9" ht="12.75" customHeight="1" x14ac:dyDescent="0.2">
      <c r="A28" s="208" t="s">
        <v>66</v>
      </c>
      <c r="B28" s="209"/>
      <c r="C28" s="209"/>
      <c r="D28" s="209"/>
      <c r="E28" s="209"/>
      <c r="F28" s="210"/>
      <c r="G28" s="15">
        <v>21</v>
      </c>
      <c r="H28" s="56">
        <v>4341</v>
      </c>
      <c r="I28" s="56">
        <v>4341</v>
      </c>
    </row>
    <row r="29" spans="1:9" ht="12.75" customHeight="1" x14ac:dyDescent="0.2">
      <c r="A29" s="208" t="s">
        <v>67</v>
      </c>
      <c r="B29" s="209"/>
      <c r="C29" s="209"/>
      <c r="D29" s="209"/>
      <c r="E29" s="209"/>
      <c r="F29" s="210"/>
      <c r="G29" s="15">
        <v>22</v>
      </c>
      <c r="H29" s="56">
        <v>0</v>
      </c>
      <c r="I29" s="56">
        <v>0</v>
      </c>
    </row>
    <row r="30" spans="1:9" ht="12.75" customHeight="1" x14ac:dyDescent="0.2">
      <c r="A30" s="208" t="s">
        <v>68</v>
      </c>
      <c r="B30" s="209"/>
      <c r="C30" s="209"/>
      <c r="D30" s="209"/>
      <c r="E30" s="209"/>
      <c r="F30" s="210"/>
      <c r="G30" s="15">
        <v>23</v>
      </c>
      <c r="H30" s="56">
        <v>0</v>
      </c>
      <c r="I30" s="56">
        <v>0</v>
      </c>
    </row>
    <row r="31" spans="1:9" ht="24.6" customHeight="1" x14ac:dyDescent="0.2">
      <c r="A31" s="208" t="s">
        <v>69</v>
      </c>
      <c r="B31" s="209"/>
      <c r="C31" s="209"/>
      <c r="D31" s="209"/>
      <c r="E31" s="209"/>
      <c r="F31" s="210"/>
      <c r="G31" s="15">
        <v>24</v>
      </c>
      <c r="H31" s="56">
        <v>0</v>
      </c>
      <c r="I31" s="56">
        <v>0</v>
      </c>
    </row>
    <row r="32" spans="1:9" ht="24" customHeight="1" x14ac:dyDescent="0.2">
      <c r="A32" s="208" t="s">
        <v>70</v>
      </c>
      <c r="B32" s="209"/>
      <c r="C32" s="209"/>
      <c r="D32" s="209"/>
      <c r="E32" s="209"/>
      <c r="F32" s="210"/>
      <c r="G32" s="15">
        <v>25</v>
      </c>
      <c r="H32" s="56">
        <v>0</v>
      </c>
      <c r="I32" s="56">
        <v>0</v>
      </c>
    </row>
    <row r="33" spans="1:9" ht="26.45" customHeight="1" x14ac:dyDescent="0.2">
      <c r="A33" s="208" t="s">
        <v>71</v>
      </c>
      <c r="B33" s="209"/>
      <c r="C33" s="209"/>
      <c r="D33" s="209"/>
      <c r="E33" s="209"/>
      <c r="F33" s="210"/>
      <c r="G33" s="15">
        <v>26</v>
      </c>
      <c r="H33" s="56">
        <v>0</v>
      </c>
      <c r="I33" s="56">
        <v>0</v>
      </c>
    </row>
    <row r="34" spans="1:9" ht="12.75" customHeight="1" x14ac:dyDescent="0.2">
      <c r="A34" s="208" t="s">
        <v>72</v>
      </c>
      <c r="B34" s="209"/>
      <c r="C34" s="209"/>
      <c r="D34" s="209"/>
      <c r="E34" s="209"/>
      <c r="F34" s="210"/>
      <c r="G34" s="15">
        <v>27</v>
      </c>
      <c r="H34" s="56">
        <v>0</v>
      </c>
      <c r="I34" s="56">
        <v>0</v>
      </c>
    </row>
    <row r="35" spans="1:9" ht="12.75" customHeight="1" x14ac:dyDescent="0.2">
      <c r="A35" s="208" t="s">
        <v>73</v>
      </c>
      <c r="B35" s="209"/>
      <c r="C35" s="209"/>
      <c r="D35" s="209"/>
      <c r="E35" s="209"/>
      <c r="F35" s="210"/>
      <c r="G35" s="15">
        <v>28</v>
      </c>
      <c r="H35" s="56">
        <v>1542087</v>
      </c>
      <c r="I35" s="56">
        <v>852346</v>
      </c>
    </row>
    <row r="36" spans="1:9" ht="12.75" customHeight="1" x14ac:dyDescent="0.2">
      <c r="A36" s="208" t="s">
        <v>74</v>
      </c>
      <c r="B36" s="209"/>
      <c r="C36" s="209"/>
      <c r="D36" s="209"/>
      <c r="E36" s="209"/>
      <c r="F36" s="210"/>
      <c r="G36" s="15">
        <v>29</v>
      </c>
      <c r="H36" s="56">
        <v>0</v>
      </c>
      <c r="I36" s="56">
        <v>0</v>
      </c>
    </row>
    <row r="37" spans="1:9" ht="12.75" customHeight="1" x14ac:dyDescent="0.2">
      <c r="A37" s="208" t="s">
        <v>75</v>
      </c>
      <c r="B37" s="209"/>
      <c r="C37" s="209"/>
      <c r="D37" s="209"/>
      <c r="E37" s="209"/>
      <c r="F37" s="210"/>
      <c r="G37" s="15">
        <v>30</v>
      </c>
      <c r="H37" s="56">
        <v>0</v>
      </c>
      <c r="I37" s="56">
        <v>0</v>
      </c>
    </row>
    <row r="38" spans="1:9" ht="12.75" customHeight="1" x14ac:dyDescent="0.2">
      <c r="A38" s="216" t="s">
        <v>76</v>
      </c>
      <c r="B38" s="217"/>
      <c r="C38" s="217"/>
      <c r="D38" s="217"/>
      <c r="E38" s="217"/>
      <c r="F38" s="218"/>
      <c r="G38" s="16">
        <v>31</v>
      </c>
      <c r="H38" s="57">
        <f>H39+H40+H41+H42</f>
        <v>1044939</v>
      </c>
      <c r="I38" s="57">
        <f>I39+I40+I41+I42</f>
        <v>415159</v>
      </c>
    </row>
    <row r="39" spans="1:9" ht="12.75" customHeight="1" x14ac:dyDescent="0.2">
      <c r="A39" s="208" t="s">
        <v>77</v>
      </c>
      <c r="B39" s="209"/>
      <c r="C39" s="209"/>
      <c r="D39" s="209"/>
      <c r="E39" s="209"/>
      <c r="F39" s="210"/>
      <c r="G39" s="15">
        <v>32</v>
      </c>
      <c r="H39" s="56">
        <v>0</v>
      </c>
      <c r="I39" s="56">
        <v>0</v>
      </c>
    </row>
    <row r="40" spans="1:9" ht="21.6" customHeight="1" x14ac:dyDescent="0.2">
      <c r="A40" s="208" t="s">
        <v>78</v>
      </c>
      <c r="B40" s="209"/>
      <c r="C40" s="209"/>
      <c r="D40" s="209"/>
      <c r="E40" s="209"/>
      <c r="F40" s="210"/>
      <c r="G40" s="15">
        <v>33</v>
      </c>
      <c r="H40" s="56">
        <v>0</v>
      </c>
      <c r="I40" s="56">
        <v>0</v>
      </c>
    </row>
    <row r="41" spans="1:9" ht="12.75" customHeight="1" x14ac:dyDescent="0.2">
      <c r="A41" s="208" t="s">
        <v>79</v>
      </c>
      <c r="B41" s="209"/>
      <c r="C41" s="209"/>
      <c r="D41" s="209"/>
      <c r="E41" s="209"/>
      <c r="F41" s="210"/>
      <c r="G41" s="15">
        <v>34</v>
      </c>
      <c r="H41" s="56">
        <v>936670</v>
      </c>
      <c r="I41" s="56">
        <v>311925</v>
      </c>
    </row>
    <row r="42" spans="1:9" ht="12.75" customHeight="1" x14ac:dyDescent="0.2">
      <c r="A42" s="208" t="s">
        <v>80</v>
      </c>
      <c r="B42" s="209"/>
      <c r="C42" s="209"/>
      <c r="D42" s="209"/>
      <c r="E42" s="209"/>
      <c r="F42" s="210"/>
      <c r="G42" s="15">
        <v>35</v>
      </c>
      <c r="H42" s="56">
        <v>108269</v>
      </c>
      <c r="I42" s="56">
        <v>103234</v>
      </c>
    </row>
    <row r="43" spans="1:9" ht="12.75" customHeight="1" x14ac:dyDescent="0.2">
      <c r="A43" s="191" t="s">
        <v>81</v>
      </c>
      <c r="B43" s="192"/>
      <c r="C43" s="192"/>
      <c r="D43" s="192"/>
      <c r="E43" s="192"/>
      <c r="F43" s="193"/>
      <c r="G43" s="15">
        <v>36</v>
      </c>
      <c r="H43" s="56">
        <v>2321874</v>
      </c>
      <c r="I43" s="56">
        <v>2556279</v>
      </c>
    </row>
    <row r="44" spans="1:9" ht="12.75" customHeight="1" x14ac:dyDescent="0.2">
      <c r="A44" s="200" t="s">
        <v>82</v>
      </c>
      <c r="B44" s="201"/>
      <c r="C44" s="201"/>
      <c r="D44" s="201"/>
      <c r="E44" s="201"/>
      <c r="F44" s="202"/>
      <c r="G44" s="16">
        <v>37</v>
      </c>
      <c r="H44" s="57">
        <f>H45+H53+H60+H70</f>
        <v>126553313</v>
      </c>
      <c r="I44" s="57">
        <f>I45+I53+I60+I70</f>
        <v>129598514</v>
      </c>
    </row>
    <row r="45" spans="1:9" ht="12.75" customHeight="1" x14ac:dyDescent="0.2">
      <c r="A45" s="216" t="s">
        <v>83</v>
      </c>
      <c r="B45" s="217"/>
      <c r="C45" s="217"/>
      <c r="D45" s="217"/>
      <c r="E45" s="217"/>
      <c r="F45" s="218"/>
      <c r="G45" s="16">
        <v>38</v>
      </c>
      <c r="H45" s="57">
        <f>SUM(H46:H52)</f>
        <v>9780753</v>
      </c>
      <c r="I45" s="57">
        <f>SUM(I46:I52)</f>
        <v>8580820</v>
      </c>
    </row>
    <row r="46" spans="1:9" ht="12.75" customHeight="1" x14ac:dyDescent="0.2">
      <c r="A46" s="208" t="s">
        <v>84</v>
      </c>
      <c r="B46" s="209"/>
      <c r="C46" s="209"/>
      <c r="D46" s="209"/>
      <c r="E46" s="209"/>
      <c r="F46" s="210"/>
      <c r="G46" s="15">
        <v>39</v>
      </c>
      <c r="H46" s="56">
        <v>665760</v>
      </c>
      <c r="I46" s="56">
        <v>4620206</v>
      </c>
    </row>
    <row r="47" spans="1:9" ht="12.75" customHeight="1" x14ac:dyDescent="0.2">
      <c r="A47" s="208" t="s">
        <v>85</v>
      </c>
      <c r="B47" s="209"/>
      <c r="C47" s="209"/>
      <c r="D47" s="209"/>
      <c r="E47" s="209"/>
      <c r="F47" s="210"/>
      <c r="G47" s="15">
        <v>40</v>
      </c>
      <c r="H47" s="56">
        <v>9114993</v>
      </c>
      <c r="I47" s="56">
        <v>3960614</v>
      </c>
    </row>
    <row r="48" spans="1:9" ht="12.75" customHeight="1" x14ac:dyDescent="0.2">
      <c r="A48" s="208" t="s">
        <v>86</v>
      </c>
      <c r="B48" s="209"/>
      <c r="C48" s="209"/>
      <c r="D48" s="209"/>
      <c r="E48" s="209"/>
      <c r="F48" s="210"/>
      <c r="G48" s="15">
        <v>41</v>
      </c>
      <c r="H48" s="56">
        <v>0</v>
      </c>
      <c r="I48" s="56">
        <v>0</v>
      </c>
    </row>
    <row r="49" spans="1:9" ht="12.75" customHeight="1" x14ac:dyDescent="0.2">
      <c r="A49" s="208" t="s">
        <v>87</v>
      </c>
      <c r="B49" s="209"/>
      <c r="C49" s="209"/>
      <c r="D49" s="209"/>
      <c r="E49" s="209"/>
      <c r="F49" s="210"/>
      <c r="G49" s="15">
        <v>42</v>
      </c>
      <c r="H49" s="56">
        <v>0</v>
      </c>
      <c r="I49" s="56">
        <v>0</v>
      </c>
    </row>
    <row r="50" spans="1:9" ht="12.75" customHeight="1" x14ac:dyDescent="0.2">
      <c r="A50" s="208" t="s">
        <v>88</v>
      </c>
      <c r="B50" s="209"/>
      <c r="C50" s="209"/>
      <c r="D50" s="209"/>
      <c r="E50" s="209"/>
      <c r="F50" s="210"/>
      <c r="G50" s="15">
        <v>43</v>
      </c>
      <c r="H50" s="56">
        <v>0</v>
      </c>
      <c r="I50" s="56">
        <v>0</v>
      </c>
    </row>
    <row r="51" spans="1:9" ht="12.75" customHeight="1" x14ac:dyDescent="0.2">
      <c r="A51" s="208" t="s">
        <v>89</v>
      </c>
      <c r="B51" s="209"/>
      <c r="C51" s="209"/>
      <c r="D51" s="209"/>
      <c r="E51" s="209"/>
      <c r="F51" s="210"/>
      <c r="G51" s="15">
        <v>44</v>
      </c>
      <c r="H51" s="56">
        <v>0</v>
      </c>
      <c r="I51" s="56">
        <v>0</v>
      </c>
    </row>
    <row r="52" spans="1:9" ht="12.75" customHeight="1" x14ac:dyDescent="0.2">
      <c r="A52" s="208" t="s">
        <v>90</v>
      </c>
      <c r="B52" s="209"/>
      <c r="C52" s="209"/>
      <c r="D52" s="209"/>
      <c r="E52" s="209"/>
      <c r="F52" s="210"/>
      <c r="G52" s="15">
        <v>45</v>
      </c>
      <c r="H52" s="56">
        <v>0</v>
      </c>
      <c r="I52" s="56">
        <v>0</v>
      </c>
    </row>
    <row r="53" spans="1:9" ht="12.75" customHeight="1" x14ac:dyDescent="0.2">
      <c r="A53" s="216" t="s">
        <v>91</v>
      </c>
      <c r="B53" s="217"/>
      <c r="C53" s="217"/>
      <c r="D53" s="217"/>
      <c r="E53" s="217"/>
      <c r="F53" s="218"/>
      <c r="G53" s="16">
        <v>46</v>
      </c>
      <c r="H53" s="57">
        <f>SUM(H54:H59)</f>
        <v>56969809</v>
      </c>
      <c r="I53" s="57">
        <f>SUM(I54:I59)</f>
        <v>66618231</v>
      </c>
    </row>
    <row r="54" spans="1:9" ht="12.75" customHeight="1" x14ac:dyDescent="0.2">
      <c r="A54" s="208" t="s">
        <v>92</v>
      </c>
      <c r="B54" s="209"/>
      <c r="C54" s="209"/>
      <c r="D54" s="209"/>
      <c r="E54" s="209"/>
      <c r="F54" s="210"/>
      <c r="G54" s="15">
        <v>47</v>
      </c>
      <c r="H54" s="56">
        <v>740314</v>
      </c>
      <c r="I54" s="56">
        <v>683981</v>
      </c>
    </row>
    <row r="55" spans="1:9" ht="24.6" customHeight="1" x14ac:dyDescent="0.2">
      <c r="A55" s="208" t="s">
        <v>93</v>
      </c>
      <c r="B55" s="209"/>
      <c r="C55" s="209"/>
      <c r="D55" s="209"/>
      <c r="E55" s="209"/>
      <c r="F55" s="210"/>
      <c r="G55" s="15">
        <v>48</v>
      </c>
      <c r="H55" s="56">
        <v>37152486</v>
      </c>
      <c r="I55" s="56">
        <v>39350855</v>
      </c>
    </row>
    <row r="56" spans="1:9" ht="12.75" customHeight="1" x14ac:dyDescent="0.2">
      <c r="A56" s="208" t="s">
        <v>94</v>
      </c>
      <c r="B56" s="209"/>
      <c r="C56" s="209"/>
      <c r="D56" s="209"/>
      <c r="E56" s="209"/>
      <c r="F56" s="210"/>
      <c r="G56" s="15">
        <v>49</v>
      </c>
      <c r="H56" s="56">
        <v>17897062</v>
      </c>
      <c r="I56" s="56">
        <v>23606100</v>
      </c>
    </row>
    <row r="57" spans="1:9" ht="12.75" customHeight="1" x14ac:dyDescent="0.2">
      <c r="A57" s="208" t="s">
        <v>95</v>
      </c>
      <c r="B57" s="209"/>
      <c r="C57" s="209"/>
      <c r="D57" s="209"/>
      <c r="E57" s="209"/>
      <c r="F57" s="210"/>
      <c r="G57" s="15">
        <v>50</v>
      </c>
      <c r="H57" s="56">
        <v>0</v>
      </c>
      <c r="I57" s="56">
        <v>0</v>
      </c>
    </row>
    <row r="58" spans="1:9" ht="12.75" customHeight="1" x14ac:dyDescent="0.2">
      <c r="A58" s="208" t="s">
        <v>96</v>
      </c>
      <c r="B58" s="209"/>
      <c r="C58" s="209"/>
      <c r="D58" s="209"/>
      <c r="E58" s="209"/>
      <c r="F58" s="210"/>
      <c r="G58" s="15">
        <v>51</v>
      </c>
      <c r="H58" s="56">
        <v>0</v>
      </c>
      <c r="I58" s="56">
        <v>0</v>
      </c>
    </row>
    <row r="59" spans="1:9" ht="12.75" customHeight="1" x14ac:dyDescent="0.2">
      <c r="A59" s="208" t="s">
        <v>97</v>
      </c>
      <c r="B59" s="209"/>
      <c r="C59" s="209"/>
      <c r="D59" s="209"/>
      <c r="E59" s="209"/>
      <c r="F59" s="210"/>
      <c r="G59" s="15">
        <v>52</v>
      </c>
      <c r="H59" s="56">
        <v>1179947</v>
      </c>
      <c r="I59" s="56">
        <v>2977295</v>
      </c>
    </row>
    <row r="60" spans="1:9" ht="12.75" customHeight="1" x14ac:dyDescent="0.2">
      <c r="A60" s="216" t="s">
        <v>98</v>
      </c>
      <c r="B60" s="217"/>
      <c r="C60" s="217"/>
      <c r="D60" s="217"/>
      <c r="E60" s="217"/>
      <c r="F60" s="218"/>
      <c r="G60" s="16">
        <v>53</v>
      </c>
      <c r="H60" s="57">
        <f>SUM(H61:H69)</f>
        <v>4234974</v>
      </c>
      <c r="I60" s="57">
        <f>SUM(I61:I69)</f>
        <v>5083224</v>
      </c>
    </row>
    <row r="61" spans="1:9" ht="12.75" customHeight="1" x14ac:dyDescent="0.2">
      <c r="A61" s="208" t="s">
        <v>99</v>
      </c>
      <c r="B61" s="209"/>
      <c r="C61" s="209"/>
      <c r="D61" s="209"/>
      <c r="E61" s="209"/>
      <c r="F61" s="210"/>
      <c r="G61" s="15">
        <v>54</v>
      </c>
      <c r="H61" s="56">
        <v>0</v>
      </c>
      <c r="I61" s="56">
        <v>0</v>
      </c>
    </row>
    <row r="62" spans="1:9" ht="12.75" customHeight="1" x14ac:dyDescent="0.2">
      <c r="A62" s="208" t="s">
        <v>100</v>
      </c>
      <c r="B62" s="209"/>
      <c r="C62" s="209"/>
      <c r="D62" s="209"/>
      <c r="E62" s="209"/>
      <c r="F62" s="210"/>
      <c r="G62" s="15">
        <v>55</v>
      </c>
      <c r="H62" s="56">
        <v>0</v>
      </c>
      <c r="I62" s="56">
        <v>0</v>
      </c>
    </row>
    <row r="63" spans="1:9" ht="12.75" customHeight="1" x14ac:dyDescent="0.2">
      <c r="A63" s="208" t="s">
        <v>101</v>
      </c>
      <c r="B63" s="209"/>
      <c r="C63" s="209"/>
      <c r="D63" s="209"/>
      <c r="E63" s="209"/>
      <c r="F63" s="210"/>
      <c r="G63" s="15">
        <v>56</v>
      </c>
      <c r="H63" s="56">
        <v>0</v>
      </c>
      <c r="I63" s="56">
        <v>0</v>
      </c>
    </row>
    <row r="64" spans="1:9" ht="23.45" customHeight="1" x14ac:dyDescent="0.2">
      <c r="A64" s="208" t="s">
        <v>102</v>
      </c>
      <c r="B64" s="209"/>
      <c r="C64" s="209"/>
      <c r="D64" s="209"/>
      <c r="E64" s="209"/>
      <c r="F64" s="210"/>
      <c r="G64" s="15">
        <v>57</v>
      </c>
      <c r="H64" s="56">
        <v>0</v>
      </c>
      <c r="I64" s="56">
        <v>0</v>
      </c>
    </row>
    <row r="65" spans="1:9" ht="21" customHeight="1" x14ac:dyDescent="0.2">
      <c r="A65" s="208" t="s">
        <v>103</v>
      </c>
      <c r="B65" s="209"/>
      <c r="C65" s="209"/>
      <c r="D65" s="209"/>
      <c r="E65" s="209"/>
      <c r="F65" s="210"/>
      <c r="G65" s="15">
        <v>58</v>
      </c>
      <c r="H65" s="56">
        <v>0</v>
      </c>
      <c r="I65" s="56">
        <v>0</v>
      </c>
    </row>
    <row r="66" spans="1:9" ht="22.9" customHeight="1" x14ac:dyDescent="0.2">
      <c r="A66" s="208" t="s">
        <v>104</v>
      </c>
      <c r="B66" s="209"/>
      <c r="C66" s="209"/>
      <c r="D66" s="209"/>
      <c r="E66" s="209"/>
      <c r="F66" s="210"/>
      <c r="G66" s="15">
        <v>59</v>
      </c>
      <c r="H66" s="56">
        <v>0</v>
      </c>
      <c r="I66" s="56">
        <v>0</v>
      </c>
    </row>
    <row r="67" spans="1:9" ht="12.75" customHeight="1" x14ac:dyDescent="0.2">
      <c r="A67" s="208" t="s">
        <v>105</v>
      </c>
      <c r="B67" s="209"/>
      <c r="C67" s="209"/>
      <c r="D67" s="209"/>
      <c r="E67" s="209"/>
      <c r="F67" s="210"/>
      <c r="G67" s="15">
        <v>60</v>
      </c>
      <c r="H67" s="56">
        <v>4234974</v>
      </c>
      <c r="I67" s="56">
        <v>4393065</v>
      </c>
    </row>
    <row r="68" spans="1:9" ht="12.75" customHeight="1" x14ac:dyDescent="0.2">
      <c r="A68" s="208" t="s">
        <v>106</v>
      </c>
      <c r="B68" s="209"/>
      <c r="C68" s="209"/>
      <c r="D68" s="209"/>
      <c r="E68" s="209"/>
      <c r="F68" s="210"/>
      <c r="G68" s="15">
        <v>61</v>
      </c>
      <c r="H68" s="56">
        <v>0</v>
      </c>
      <c r="I68" s="56">
        <v>690159</v>
      </c>
    </row>
    <row r="69" spans="1:9" ht="12.75" customHeight="1" x14ac:dyDescent="0.2">
      <c r="A69" s="208" t="s">
        <v>107</v>
      </c>
      <c r="B69" s="209"/>
      <c r="C69" s="209"/>
      <c r="D69" s="209"/>
      <c r="E69" s="209"/>
      <c r="F69" s="210"/>
      <c r="G69" s="15">
        <v>62</v>
      </c>
      <c r="H69" s="56">
        <v>0</v>
      </c>
      <c r="I69" s="56">
        <v>0</v>
      </c>
    </row>
    <row r="70" spans="1:9" ht="12.75" customHeight="1" x14ac:dyDescent="0.2">
      <c r="A70" s="191" t="s">
        <v>108</v>
      </c>
      <c r="B70" s="192"/>
      <c r="C70" s="192"/>
      <c r="D70" s="192"/>
      <c r="E70" s="192"/>
      <c r="F70" s="193"/>
      <c r="G70" s="15">
        <v>63</v>
      </c>
      <c r="H70" s="56">
        <v>55567777</v>
      </c>
      <c r="I70" s="56">
        <v>49316239</v>
      </c>
    </row>
    <row r="71" spans="1:9" ht="12.75" customHeight="1" x14ac:dyDescent="0.2">
      <c r="A71" s="194" t="s">
        <v>109</v>
      </c>
      <c r="B71" s="195"/>
      <c r="C71" s="195"/>
      <c r="D71" s="195"/>
      <c r="E71" s="195"/>
      <c r="F71" s="196"/>
      <c r="G71" s="15">
        <v>64</v>
      </c>
      <c r="H71" s="56">
        <v>2237975</v>
      </c>
      <c r="I71" s="56">
        <v>2539979</v>
      </c>
    </row>
    <row r="72" spans="1:9" ht="12.75" customHeight="1" x14ac:dyDescent="0.2">
      <c r="A72" s="200" t="s">
        <v>110</v>
      </c>
      <c r="B72" s="201"/>
      <c r="C72" s="201"/>
      <c r="D72" s="201"/>
      <c r="E72" s="201"/>
      <c r="F72" s="202"/>
      <c r="G72" s="16">
        <v>65</v>
      </c>
      <c r="H72" s="57">
        <f>H8+H9+H44+H71</f>
        <v>163258235</v>
      </c>
      <c r="I72" s="57">
        <f>I8+I9+I44+I71</f>
        <v>165977078</v>
      </c>
    </row>
    <row r="73" spans="1:9" ht="12.75" customHeight="1" x14ac:dyDescent="0.2">
      <c r="A73" s="203" t="s">
        <v>111</v>
      </c>
      <c r="B73" s="204"/>
      <c r="C73" s="204"/>
      <c r="D73" s="204"/>
      <c r="E73" s="204"/>
      <c r="F73" s="205"/>
      <c r="G73" s="18">
        <v>66</v>
      </c>
      <c r="H73" s="58">
        <v>0</v>
      </c>
      <c r="I73" s="58">
        <v>0</v>
      </c>
    </row>
    <row r="74" spans="1:9" x14ac:dyDescent="0.2">
      <c r="A74" s="206" t="s">
        <v>112</v>
      </c>
      <c r="B74" s="207"/>
      <c r="C74" s="207"/>
      <c r="D74" s="207"/>
      <c r="E74" s="207"/>
      <c r="F74" s="207"/>
      <c r="G74" s="207"/>
      <c r="H74" s="207"/>
      <c r="I74" s="207"/>
    </row>
    <row r="75" spans="1:9" ht="24.75" customHeight="1" x14ac:dyDescent="0.2">
      <c r="A75" s="188" t="s">
        <v>389</v>
      </c>
      <c r="B75" s="189"/>
      <c r="C75" s="189"/>
      <c r="D75" s="189"/>
      <c r="E75" s="189"/>
      <c r="F75" s="189"/>
      <c r="G75" s="16">
        <v>67</v>
      </c>
      <c r="H75" s="57">
        <f>H76+H77+H78+H84+H85+H91+H94+H97</f>
        <v>60516167</v>
      </c>
      <c r="I75" s="57">
        <f>I76+I77+I78+I84+I85+I91+I94+I97</f>
        <v>62936129</v>
      </c>
    </row>
    <row r="76" spans="1:9" ht="12.75" customHeight="1" x14ac:dyDescent="0.2">
      <c r="A76" s="197" t="s">
        <v>113</v>
      </c>
      <c r="B76" s="197"/>
      <c r="C76" s="197"/>
      <c r="D76" s="197"/>
      <c r="E76" s="197"/>
      <c r="F76" s="197"/>
      <c r="G76" s="15">
        <v>68</v>
      </c>
      <c r="H76" s="42">
        <v>17674030</v>
      </c>
      <c r="I76" s="42">
        <v>17674030</v>
      </c>
    </row>
    <row r="77" spans="1:9" ht="12.75" customHeight="1" x14ac:dyDescent="0.2">
      <c r="A77" s="197" t="s">
        <v>114</v>
      </c>
      <c r="B77" s="197"/>
      <c r="C77" s="197"/>
      <c r="D77" s="197"/>
      <c r="E77" s="197"/>
      <c r="F77" s="197"/>
      <c r="G77" s="15">
        <v>69</v>
      </c>
      <c r="H77" s="42">
        <v>0</v>
      </c>
      <c r="I77" s="42">
        <v>0</v>
      </c>
    </row>
    <row r="78" spans="1:9" ht="12.75" customHeight="1" x14ac:dyDescent="0.2">
      <c r="A78" s="199" t="s">
        <v>115</v>
      </c>
      <c r="B78" s="199"/>
      <c r="C78" s="199"/>
      <c r="D78" s="199"/>
      <c r="E78" s="199"/>
      <c r="F78" s="199"/>
      <c r="G78" s="16">
        <v>70</v>
      </c>
      <c r="H78" s="57">
        <f>SUM(H79:H83)</f>
        <v>4131224</v>
      </c>
      <c r="I78" s="57">
        <f>SUM(I79:I83)</f>
        <v>8292952</v>
      </c>
    </row>
    <row r="79" spans="1:9" ht="12.75" customHeight="1" x14ac:dyDescent="0.2">
      <c r="A79" s="186" t="s">
        <v>116</v>
      </c>
      <c r="B79" s="186"/>
      <c r="C79" s="186"/>
      <c r="D79" s="186"/>
      <c r="E79" s="186"/>
      <c r="F79" s="186"/>
      <c r="G79" s="15">
        <v>71</v>
      </c>
      <c r="H79" s="42">
        <v>1230444</v>
      </c>
      <c r="I79" s="42">
        <v>2019936</v>
      </c>
    </row>
    <row r="80" spans="1:9" ht="12.75" customHeight="1" x14ac:dyDescent="0.2">
      <c r="A80" s="186" t="s">
        <v>117</v>
      </c>
      <c r="B80" s="186"/>
      <c r="C80" s="186"/>
      <c r="D80" s="186"/>
      <c r="E80" s="186"/>
      <c r="F80" s="186"/>
      <c r="G80" s="15">
        <v>72</v>
      </c>
      <c r="H80" s="42">
        <v>4156663</v>
      </c>
      <c r="I80" s="42">
        <v>7413414</v>
      </c>
    </row>
    <row r="81" spans="1:9" ht="12.75" customHeight="1" x14ac:dyDescent="0.2">
      <c r="A81" s="186" t="s">
        <v>118</v>
      </c>
      <c r="B81" s="186"/>
      <c r="C81" s="186"/>
      <c r="D81" s="186"/>
      <c r="E81" s="186"/>
      <c r="F81" s="186"/>
      <c r="G81" s="15">
        <v>73</v>
      </c>
      <c r="H81" s="42">
        <v>-1255883</v>
      </c>
      <c r="I81" s="42">
        <v>-1140398</v>
      </c>
    </row>
    <row r="82" spans="1:9" ht="12.75" customHeight="1" x14ac:dyDescent="0.2">
      <c r="A82" s="186" t="s">
        <v>119</v>
      </c>
      <c r="B82" s="186"/>
      <c r="C82" s="186"/>
      <c r="D82" s="186"/>
      <c r="E82" s="186"/>
      <c r="F82" s="186"/>
      <c r="G82" s="15">
        <v>74</v>
      </c>
      <c r="H82" s="42">
        <v>0</v>
      </c>
      <c r="I82" s="42">
        <v>0</v>
      </c>
    </row>
    <row r="83" spans="1:9" ht="12.75" customHeight="1" x14ac:dyDescent="0.2">
      <c r="A83" s="186" t="s">
        <v>120</v>
      </c>
      <c r="B83" s="186"/>
      <c r="C83" s="186"/>
      <c r="D83" s="186"/>
      <c r="E83" s="186"/>
      <c r="F83" s="186"/>
      <c r="G83" s="15">
        <v>75</v>
      </c>
      <c r="H83" s="42">
        <v>0</v>
      </c>
      <c r="I83" s="42">
        <v>0</v>
      </c>
    </row>
    <row r="84" spans="1:9" ht="12.75" customHeight="1" x14ac:dyDescent="0.2">
      <c r="A84" s="197" t="s">
        <v>121</v>
      </c>
      <c r="B84" s="197"/>
      <c r="C84" s="197"/>
      <c r="D84" s="197"/>
      <c r="E84" s="197"/>
      <c r="F84" s="197"/>
      <c r="G84" s="15">
        <v>76</v>
      </c>
      <c r="H84" s="42">
        <v>0</v>
      </c>
      <c r="I84" s="42">
        <v>0</v>
      </c>
    </row>
    <row r="85" spans="1:9" ht="12.75" customHeight="1" x14ac:dyDescent="0.2">
      <c r="A85" s="198" t="s">
        <v>379</v>
      </c>
      <c r="B85" s="199"/>
      <c r="C85" s="199"/>
      <c r="D85" s="199"/>
      <c r="E85" s="199"/>
      <c r="F85" s="199"/>
      <c r="G85" s="16">
        <v>77</v>
      </c>
      <c r="H85" s="57">
        <f>H86+H87+H88+H89+H90</f>
        <v>0</v>
      </c>
      <c r="I85" s="57">
        <f>I86+I87+I88+I89+I90</f>
        <v>0</v>
      </c>
    </row>
    <row r="86" spans="1:9" ht="24.75" customHeight="1" x14ac:dyDescent="0.2">
      <c r="A86" s="186" t="s">
        <v>380</v>
      </c>
      <c r="B86" s="186"/>
      <c r="C86" s="186"/>
      <c r="D86" s="186"/>
      <c r="E86" s="186"/>
      <c r="F86" s="186"/>
      <c r="G86" s="15">
        <v>78</v>
      </c>
      <c r="H86" s="56">
        <v>0</v>
      </c>
      <c r="I86" s="56">
        <v>0</v>
      </c>
    </row>
    <row r="87" spans="1:9" ht="12.75" customHeight="1" x14ac:dyDescent="0.2">
      <c r="A87" s="186" t="s">
        <v>122</v>
      </c>
      <c r="B87" s="186"/>
      <c r="C87" s="186"/>
      <c r="D87" s="186"/>
      <c r="E87" s="186"/>
      <c r="F87" s="186"/>
      <c r="G87" s="15">
        <v>79</v>
      </c>
      <c r="H87" s="56">
        <v>0</v>
      </c>
      <c r="I87" s="56">
        <v>0</v>
      </c>
    </row>
    <row r="88" spans="1:9" ht="12.75" customHeight="1" x14ac:dyDescent="0.2">
      <c r="A88" s="186" t="s">
        <v>123</v>
      </c>
      <c r="B88" s="186"/>
      <c r="C88" s="186"/>
      <c r="D88" s="186"/>
      <c r="E88" s="186"/>
      <c r="F88" s="186"/>
      <c r="G88" s="15">
        <v>80</v>
      </c>
      <c r="H88" s="56">
        <v>0</v>
      </c>
      <c r="I88" s="56">
        <v>0</v>
      </c>
    </row>
    <row r="89" spans="1:9" ht="12.75" customHeight="1" x14ac:dyDescent="0.2">
      <c r="A89" s="186" t="s">
        <v>381</v>
      </c>
      <c r="B89" s="186"/>
      <c r="C89" s="186"/>
      <c r="D89" s="186"/>
      <c r="E89" s="186"/>
      <c r="F89" s="186"/>
      <c r="G89" s="15">
        <v>81</v>
      </c>
      <c r="H89" s="56">
        <v>0</v>
      </c>
      <c r="I89" s="56">
        <v>0</v>
      </c>
    </row>
    <row r="90" spans="1:9" ht="25.5" customHeight="1" x14ac:dyDescent="0.2">
      <c r="A90" s="186" t="s">
        <v>382</v>
      </c>
      <c r="B90" s="186"/>
      <c r="C90" s="186"/>
      <c r="D90" s="186"/>
      <c r="E90" s="186"/>
      <c r="F90" s="186"/>
      <c r="G90" s="15">
        <v>82</v>
      </c>
      <c r="H90" s="56">
        <v>0</v>
      </c>
      <c r="I90" s="56">
        <v>0</v>
      </c>
    </row>
    <row r="91" spans="1:9" ht="22.9" customHeight="1" x14ac:dyDescent="0.2">
      <c r="A91" s="198" t="s">
        <v>383</v>
      </c>
      <c r="B91" s="199"/>
      <c r="C91" s="199"/>
      <c r="D91" s="199"/>
      <c r="E91" s="199"/>
      <c r="F91" s="199"/>
      <c r="G91" s="16">
        <v>83</v>
      </c>
      <c r="H91" s="57">
        <f>H92-H93</f>
        <v>19870199</v>
      </c>
      <c r="I91" s="57">
        <f>I92-I93</f>
        <v>14499150</v>
      </c>
    </row>
    <row r="92" spans="1:9" ht="12.75" customHeight="1" x14ac:dyDescent="0.2">
      <c r="A92" s="186" t="s">
        <v>124</v>
      </c>
      <c r="B92" s="186"/>
      <c r="C92" s="186"/>
      <c r="D92" s="186"/>
      <c r="E92" s="186"/>
      <c r="F92" s="186"/>
      <c r="G92" s="15">
        <v>84</v>
      </c>
      <c r="H92" s="42">
        <v>19870199</v>
      </c>
      <c r="I92" s="42">
        <v>14499150</v>
      </c>
    </row>
    <row r="93" spans="1:9" ht="12.75" customHeight="1" x14ac:dyDescent="0.2">
      <c r="A93" s="186" t="s">
        <v>125</v>
      </c>
      <c r="B93" s="186"/>
      <c r="C93" s="186"/>
      <c r="D93" s="186"/>
      <c r="E93" s="186"/>
      <c r="F93" s="186"/>
      <c r="G93" s="15">
        <v>85</v>
      </c>
      <c r="H93" s="42">
        <v>0</v>
      </c>
      <c r="I93" s="42">
        <v>0</v>
      </c>
    </row>
    <row r="94" spans="1:9" ht="12.75" customHeight="1" x14ac:dyDescent="0.2">
      <c r="A94" s="198" t="s">
        <v>384</v>
      </c>
      <c r="B94" s="199"/>
      <c r="C94" s="199"/>
      <c r="D94" s="199"/>
      <c r="E94" s="199"/>
      <c r="F94" s="199"/>
      <c r="G94" s="16">
        <v>86</v>
      </c>
      <c r="H94" s="57">
        <f>H95-H96</f>
        <v>18840714</v>
      </c>
      <c r="I94" s="57">
        <f>I95-I96</f>
        <v>22469997</v>
      </c>
    </row>
    <row r="95" spans="1:9" ht="12.75" customHeight="1" x14ac:dyDescent="0.2">
      <c r="A95" s="186" t="s">
        <v>126</v>
      </c>
      <c r="B95" s="186"/>
      <c r="C95" s="186"/>
      <c r="D95" s="186"/>
      <c r="E95" s="186"/>
      <c r="F95" s="186"/>
      <c r="G95" s="15">
        <v>87</v>
      </c>
      <c r="H95" s="42">
        <v>18840714</v>
      </c>
      <c r="I95" s="42">
        <v>22469997</v>
      </c>
    </row>
    <row r="96" spans="1:9" ht="12.75" customHeight="1" x14ac:dyDescent="0.2">
      <c r="A96" s="186" t="s">
        <v>127</v>
      </c>
      <c r="B96" s="186"/>
      <c r="C96" s="186"/>
      <c r="D96" s="186"/>
      <c r="E96" s="186"/>
      <c r="F96" s="186"/>
      <c r="G96" s="15">
        <v>88</v>
      </c>
      <c r="H96" s="42">
        <v>0</v>
      </c>
      <c r="I96" s="42">
        <v>0</v>
      </c>
    </row>
    <row r="97" spans="1:9" ht="12.75" customHeight="1" x14ac:dyDescent="0.2">
      <c r="A97" s="197" t="s">
        <v>128</v>
      </c>
      <c r="B97" s="197"/>
      <c r="C97" s="197"/>
      <c r="D97" s="197"/>
      <c r="E97" s="197"/>
      <c r="F97" s="197"/>
      <c r="G97" s="15">
        <v>89</v>
      </c>
      <c r="H97" s="42">
        <v>0</v>
      </c>
      <c r="I97" s="42">
        <v>0</v>
      </c>
    </row>
    <row r="98" spans="1:9" ht="12.75" customHeight="1" x14ac:dyDescent="0.2">
      <c r="A98" s="188" t="s">
        <v>385</v>
      </c>
      <c r="B98" s="189"/>
      <c r="C98" s="189"/>
      <c r="D98" s="189"/>
      <c r="E98" s="189"/>
      <c r="F98" s="189"/>
      <c r="G98" s="16">
        <v>90</v>
      </c>
      <c r="H98" s="57">
        <f>SUM(H99:H104)</f>
        <v>933733</v>
      </c>
      <c r="I98" s="57">
        <f>SUM(I99:I104)</f>
        <v>1044255</v>
      </c>
    </row>
    <row r="99" spans="1:9" ht="25.9" customHeight="1" x14ac:dyDescent="0.2">
      <c r="A99" s="186" t="s">
        <v>129</v>
      </c>
      <c r="B99" s="186"/>
      <c r="C99" s="186"/>
      <c r="D99" s="186"/>
      <c r="E99" s="186"/>
      <c r="F99" s="186"/>
      <c r="G99" s="15">
        <v>91</v>
      </c>
      <c r="H99" s="42">
        <v>933733</v>
      </c>
      <c r="I99" s="42">
        <v>1044255</v>
      </c>
    </row>
    <row r="100" spans="1:9" ht="12.75" customHeight="1" x14ac:dyDescent="0.2">
      <c r="A100" s="186" t="s">
        <v>130</v>
      </c>
      <c r="B100" s="186"/>
      <c r="C100" s="186"/>
      <c r="D100" s="186"/>
      <c r="E100" s="186"/>
      <c r="F100" s="186"/>
      <c r="G100" s="15">
        <v>92</v>
      </c>
      <c r="H100" s="42">
        <v>0</v>
      </c>
      <c r="I100" s="42">
        <v>0</v>
      </c>
    </row>
    <row r="101" spans="1:9" ht="12.75" customHeight="1" x14ac:dyDescent="0.2">
      <c r="A101" s="186" t="s">
        <v>131</v>
      </c>
      <c r="B101" s="186"/>
      <c r="C101" s="186"/>
      <c r="D101" s="186"/>
      <c r="E101" s="186"/>
      <c r="F101" s="186"/>
      <c r="G101" s="15">
        <v>93</v>
      </c>
      <c r="H101" s="42">
        <v>0</v>
      </c>
      <c r="I101" s="42">
        <v>0</v>
      </c>
    </row>
    <row r="102" spans="1:9" ht="12.75" customHeight="1" x14ac:dyDescent="0.2">
      <c r="A102" s="186" t="s">
        <v>132</v>
      </c>
      <c r="B102" s="186"/>
      <c r="C102" s="186"/>
      <c r="D102" s="186"/>
      <c r="E102" s="186"/>
      <c r="F102" s="186"/>
      <c r="G102" s="15">
        <v>94</v>
      </c>
      <c r="H102" s="56">
        <v>0</v>
      </c>
      <c r="I102" s="56">
        <v>0</v>
      </c>
    </row>
    <row r="103" spans="1:9" ht="12.75" customHeight="1" x14ac:dyDescent="0.2">
      <c r="A103" s="186" t="s">
        <v>133</v>
      </c>
      <c r="B103" s="186"/>
      <c r="C103" s="186"/>
      <c r="D103" s="186"/>
      <c r="E103" s="186"/>
      <c r="F103" s="186"/>
      <c r="G103" s="15">
        <v>95</v>
      </c>
      <c r="H103" s="56">
        <v>0</v>
      </c>
      <c r="I103" s="56">
        <v>0</v>
      </c>
    </row>
    <row r="104" spans="1:9" ht="12.75" customHeight="1" x14ac:dyDescent="0.2">
      <c r="A104" s="186" t="s">
        <v>134</v>
      </c>
      <c r="B104" s="186"/>
      <c r="C104" s="186"/>
      <c r="D104" s="186"/>
      <c r="E104" s="186"/>
      <c r="F104" s="186"/>
      <c r="G104" s="15">
        <v>96</v>
      </c>
      <c r="H104" s="56">
        <v>0</v>
      </c>
      <c r="I104" s="56">
        <v>0</v>
      </c>
    </row>
    <row r="105" spans="1:9" ht="12.75" customHeight="1" x14ac:dyDescent="0.2">
      <c r="A105" s="188" t="s">
        <v>386</v>
      </c>
      <c r="B105" s="189"/>
      <c r="C105" s="189"/>
      <c r="D105" s="189"/>
      <c r="E105" s="189"/>
      <c r="F105" s="189"/>
      <c r="G105" s="16">
        <v>97</v>
      </c>
      <c r="H105" s="57">
        <f>SUM(H106:H116)</f>
        <v>13252005</v>
      </c>
      <c r="I105" s="57">
        <f>SUM(I106:I116)</f>
        <v>12560241</v>
      </c>
    </row>
    <row r="106" spans="1:9" ht="12.75" customHeight="1" x14ac:dyDescent="0.2">
      <c r="A106" s="186" t="s">
        <v>135</v>
      </c>
      <c r="B106" s="186"/>
      <c r="C106" s="186"/>
      <c r="D106" s="186"/>
      <c r="E106" s="186"/>
      <c r="F106" s="186"/>
      <c r="G106" s="15">
        <v>98</v>
      </c>
      <c r="H106" s="43">
        <v>0</v>
      </c>
      <c r="I106" s="43">
        <v>0</v>
      </c>
    </row>
    <row r="107" spans="1:9" ht="12.75" customHeight="1" x14ac:dyDescent="0.2">
      <c r="A107" s="186" t="s">
        <v>136</v>
      </c>
      <c r="B107" s="186"/>
      <c r="C107" s="186"/>
      <c r="D107" s="186"/>
      <c r="E107" s="186"/>
      <c r="F107" s="186"/>
      <c r="G107" s="15">
        <v>99</v>
      </c>
      <c r="H107" s="42">
        <v>0</v>
      </c>
      <c r="I107" s="42">
        <v>0</v>
      </c>
    </row>
    <row r="108" spans="1:9" ht="24.6" customHeight="1" x14ac:dyDescent="0.2">
      <c r="A108" s="186" t="s">
        <v>137</v>
      </c>
      <c r="B108" s="186"/>
      <c r="C108" s="186"/>
      <c r="D108" s="186"/>
      <c r="E108" s="186"/>
      <c r="F108" s="186"/>
      <c r="G108" s="15">
        <v>100</v>
      </c>
      <c r="H108" s="42">
        <v>0</v>
      </c>
      <c r="I108" s="42">
        <v>0</v>
      </c>
    </row>
    <row r="109" spans="1:9" ht="22.15" customHeight="1" x14ac:dyDescent="0.2">
      <c r="A109" s="186" t="s">
        <v>138</v>
      </c>
      <c r="B109" s="186"/>
      <c r="C109" s="186"/>
      <c r="D109" s="186"/>
      <c r="E109" s="186"/>
      <c r="F109" s="186"/>
      <c r="G109" s="15">
        <v>101</v>
      </c>
      <c r="H109" s="42">
        <v>0</v>
      </c>
      <c r="I109" s="42">
        <v>0</v>
      </c>
    </row>
    <row r="110" spans="1:9" ht="12.75" customHeight="1" x14ac:dyDescent="0.2">
      <c r="A110" s="186" t="s">
        <v>139</v>
      </c>
      <c r="B110" s="186"/>
      <c r="C110" s="186"/>
      <c r="D110" s="186"/>
      <c r="E110" s="186"/>
      <c r="F110" s="186"/>
      <c r="G110" s="15">
        <v>102</v>
      </c>
      <c r="H110" s="42">
        <v>0</v>
      </c>
      <c r="I110" s="42">
        <v>0</v>
      </c>
    </row>
    <row r="111" spans="1:9" ht="12.75" customHeight="1" x14ac:dyDescent="0.2">
      <c r="A111" s="186" t="s">
        <v>140</v>
      </c>
      <c r="B111" s="186"/>
      <c r="C111" s="186"/>
      <c r="D111" s="186"/>
      <c r="E111" s="186"/>
      <c r="F111" s="186"/>
      <c r="G111" s="15">
        <v>103</v>
      </c>
      <c r="H111" s="42">
        <v>13239601</v>
      </c>
      <c r="I111" s="42">
        <v>12559454</v>
      </c>
    </row>
    <row r="112" spans="1:9" ht="12.75" customHeight="1" x14ac:dyDescent="0.2">
      <c r="A112" s="186" t="s">
        <v>141</v>
      </c>
      <c r="B112" s="186"/>
      <c r="C112" s="186"/>
      <c r="D112" s="186"/>
      <c r="E112" s="186"/>
      <c r="F112" s="186"/>
      <c r="G112" s="15">
        <v>104</v>
      </c>
      <c r="H112" s="42">
        <v>0</v>
      </c>
      <c r="I112" s="42">
        <v>0</v>
      </c>
    </row>
    <row r="113" spans="1:9" ht="12.75" customHeight="1" x14ac:dyDescent="0.2">
      <c r="A113" s="186" t="s">
        <v>142</v>
      </c>
      <c r="B113" s="186"/>
      <c r="C113" s="186"/>
      <c r="D113" s="186"/>
      <c r="E113" s="186"/>
      <c r="F113" s="186"/>
      <c r="G113" s="15">
        <v>105</v>
      </c>
      <c r="H113" s="43">
        <v>0</v>
      </c>
      <c r="I113" s="43">
        <v>0</v>
      </c>
    </row>
    <row r="114" spans="1:9" ht="12.75" customHeight="1" x14ac:dyDescent="0.2">
      <c r="A114" s="186" t="s">
        <v>143</v>
      </c>
      <c r="B114" s="186"/>
      <c r="C114" s="186"/>
      <c r="D114" s="186"/>
      <c r="E114" s="186"/>
      <c r="F114" s="186"/>
      <c r="G114" s="15">
        <v>106</v>
      </c>
      <c r="H114" s="42">
        <v>0</v>
      </c>
      <c r="I114" s="42">
        <v>0</v>
      </c>
    </row>
    <row r="115" spans="1:9" ht="12.75" customHeight="1" x14ac:dyDescent="0.2">
      <c r="A115" s="186" t="s">
        <v>144</v>
      </c>
      <c r="B115" s="186"/>
      <c r="C115" s="186"/>
      <c r="D115" s="186"/>
      <c r="E115" s="186"/>
      <c r="F115" s="186"/>
      <c r="G115" s="15">
        <v>107</v>
      </c>
      <c r="H115" s="56">
        <v>12404</v>
      </c>
      <c r="I115" s="56">
        <v>787</v>
      </c>
    </row>
    <row r="116" spans="1:9" ht="12.75" customHeight="1" x14ac:dyDescent="0.2">
      <c r="A116" s="186" t="s">
        <v>145</v>
      </c>
      <c r="B116" s="186"/>
      <c r="C116" s="186"/>
      <c r="D116" s="186"/>
      <c r="E116" s="186"/>
      <c r="F116" s="186"/>
      <c r="G116" s="15">
        <v>108</v>
      </c>
      <c r="H116" s="56">
        <v>0</v>
      </c>
      <c r="I116" s="56">
        <v>0</v>
      </c>
    </row>
    <row r="117" spans="1:9" ht="12.75" customHeight="1" x14ac:dyDescent="0.2">
      <c r="A117" s="188" t="s">
        <v>387</v>
      </c>
      <c r="B117" s="189"/>
      <c r="C117" s="189"/>
      <c r="D117" s="189"/>
      <c r="E117" s="189"/>
      <c r="F117" s="189"/>
      <c r="G117" s="16">
        <v>109</v>
      </c>
      <c r="H117" s="57">
        <f>SUM(H118:H131)</f>
        <v>62247722</v>
      </c>
      <c r="I117" s="57">
        <f>SUM(I118:I131)</f>
        <v>63499187</v>
      </c>
    </row>
    <row r="118" spans="1:9" ht="12.75" customHeight="1" x14ac:dyDescent="0.2">
      <c r="A118" s="186" t="s">
        <v>146</v>
      </c>
      <c r="B118" s="186"/>
      <c r="C118" s="186"/>
      <c r="D118" s="186"/>
      <c r="E118" s="186"/>
      <c r="F118" s="186"/>
      <c r="G118" s="15">
        <v>110</v>
      </c>
      <c r="H118" s="42">
        <v>495476</v>
      </c>
      <c r="I118" s="42">
        <v>195345</v>
      </c>
    </row>
    <row r="119" spans="1:9" ht="12.75" customHeight="1" x14ac:dyDescent="0.2">
      <c r="A119" s="186" t="s">
        <v>147</v>
      </c>
      <c r="B119" s="186"/>
      <c r="C119" s="186"/>
      <c r="D119" s="186"/>
      <c r="E119" s="186"/>
      <c r="F119" s="186"/>
      <c r="G119" s="15">
        <v>111</v>
      </c>
      <c r="H119" s="42">
        <v>0</v>
      </c>
      <c r="I119" s="42">
        <v>0</v>
      </c>
    </row>
    <row r="120" spans="1:9" ht="21.6" customHeight="1" x14ac:dyDescent="0.2">
      <c r="A120" s="186" t="s">
        <v>148</v>
      </c>
      <c r="B120" s="186"/>
      <c r="C120" s="186"/>
      <c r="D120" s="186"/>
      <c r="E120" s="186"/>
      <c r="F120" s="186"/>
      <c r="G120" s="15">
        <v>112</v>
      </c>
      <c r="H120" s="42">
        <v>13411818</v>
      </c>
      <c r="I120" s="42">
        <v>15774121</v>
      </c>
    </row>
    <row r="121" spans="1:9" ht="25.9" customHeight="1" x14ac:dyDescent="0.2">
      <c r="A121" s="186" t="s">
        <v>149</v>
      </c>
      <c r="B121" s="186"/>
      <c r="C121" s="186"/>
      <c r="D121" s="186"/>
      <c r="E121" s="186"/>
      <c r="F121" s="186"/>
      <c r="G121" s="15">
        <v>113</v>
      </c>
      <c r="H121" s="42">
        <v>0</v>
      </c>
      <c r="I121" s="42">
        <v>0</v>
      </c>
    </row>
    <row r="122" spans="1:9" ht="12.75" customHeight="1" x14ac:dyDescent="0.2">
      <c r="A122" s="186" t="s">
        <v>150</v>
      </c>
      <c r="B122" s="186"/>
      <c r="C122" s="186"/>
      <c r="D122" s="186"/>
      <c r="E122" s="186"/>
      <c r="F122" s="186"/>
      <c r="G122" s="15">
        <v>114</v>
      </c>
      <c r="H122" s="42">
        <v>0</v>
      </c>
      <c r="I122" s="42">
        <v>0</v>
      </c>
    </row>
    <row r="123" spans="1:9" ht="12.75" customHeight="1" x14ac:dyDescent="0.2">
      <c r="A123" s="186" t="s">
        <v>151</v>
      </c>
      <c r="B123" s="186"/>
      <c r="C123" s="186"/>
      <c r="D123" s="186"/>
      <c r="E123" s="186"/>
      <c r="F123" s="186"/>
      <c r="G123" s="15">
        <v>115</v>
      </c>
      <c r="H123" s="42">
        <v>2324908</v>
      </c>
      <c r="I123" s="42">
        <v>2014266</v>
      </c>
    </row>
    <row r="124" spans="1:9" ht="12.75" customHeight="1" x14ac:dyDescent="0.2">
      <c r="A124" s="186" t="s">
        <v>152</v>
      </c>
      <c r="B124" s="186"/>
      <c r="C124" s="186"/>
      <c r="D124" s="186"/>
      <c r="E124" s="186"/>
      <c r="F124" s="186"/>
      <c r="G124" s="15">
        <v>116</v>
      </c>
      <c r="H124" s="42">
        <v>14207996</v>
      </c>
      <c r="I124" s="42">
        <v>3293044</v>
      </c>
    </row>
    <row r="125" spans="1:9" ht="12.75" customHeight="1" x14ac:dyDescent="0.2">
      <c r="A125" s="186" t="s">
        <v>153</v>
      </c>
      <c r="B125" s="186"/>
      <c r="C125" s="186"/>
      <c r="D125" s="186"/>
      <c r="E125" s="186"/>
      <c r="F125" s="186"/>
      <c r="G125" s="15">
        <v>117</v>
      </c>
      <c r="H125" s="42">
        <v>6249148</v>
      </c>
      <c r="I125" s="42">
        <v>14609633</v>
      </c>
    </row>
    <row r="126" spans="1:9" x14ac:dyDescent="0.2">
      <c r="A126" s="186" t="s">
        <v>154</v>
      </c>
      <c r="B126" s="186"/>
      <c r="C126" s="186"/>
      <c r="D126" s="186"/>
      <c r="E126" s="186"/>
      <c r="F126" s="186"/>
      <c r="G126" s="15">
        <v>118</v>
      </c>
      <c r="H126" s="42">
        <v>0</v>
      </c>
      <c r="I126" s="42">
        <v>0</v>
      </c>
    </row>
    <row r="127" spans="1:9" x14ac:dyDescent="0.2">
      <c r="A127" s="186" t="s">
        <v>155</v>
      </c>
      <c r="B127" s="186"/>
      <c r="C127" s="186"/>
      <c r="D127" s="186"/>
      <c r="E127" s="186"/>
      <c r="F127" s="186"/>
      <c r="G127" s="15">
        <v>119</v>
      </c>
      <c r="H127" s="42">
        <v>19677751</v>
      </c>
      <c r="I127" s="42">
        <v>17922871</v>
      </c>
    </row>
    <row r="128" spans="1:9" x14ac:dyDescent="0.2">
      <c r="A128" s="186" t="s">
        <v>156</v>
      </c>
      <c r="B128" s="186"/>
      <c r="C128" s="186"/>
      <c r="D128" s="186"/>
      <c r="E128" s="186"/>
      <c r="F128" s="186"/>
      <c r="G128" s="15">
        <v>120</v>
      </c>
      <c r="H128" s="42">
        <v>4322363</v>
      </c>
      <c r="I128" s="42">
        <v>8500785</v>
      </c>
    </row>
    <row r="129" spans="1:9" x14ac:dyDescent="0.2">
      <c r="A129" s="186" t="s">
        <v>157</v>
      </c>
      <c r="B129" s="186"/>
      <c r="C129" s="186"/>
      <c r="D129" s="186"/>
      <c r="E129" s="186"/>
      <c r="F129" s="186"/>
      <c r="G129" s="15">
        <v>121</v>
      </c>
      <c r="H129" s="42">
        <v>0</v>
      </c>
      <c r="I129" s="42">
        <v>0</v>
      </c>
    </row>
    <row r="130" spans="1:9" x14ac:dyDescent="0.2">
      <c r="A130" s="186" t="s">
        <v>158</v>
      </c>
      <c r="B130" s="186"/>
      <c r="C130" s="186"/>
      <c r="D130" s="186"/>
      <c r="E130" s="186"/>
      <c r="F130" s="186"/>
      <c r="G130" s="15">
        <v>122</v>
      </c>
      <c r="H130" s="56">
        <v>0</v>
      </c>
      <c r="I130" s="56">
        <v>0</v>
      </c>
    </row>
    <row r="131" spans="1:9" x14ac:dyDescent="0.2">
      <c r="A131" s="186" t="s">
        <v>159</v>
      </c>
      <c r="B131" s="186"/>
      <c r="C131" s="186"/>
      <c r="D131" s="186"/>
      <c r="E131" s="186"/>
      <c r="F131" s="186"/>
      <c r="G131" s="15">
        <v>123</v>
      </c>
      <c r="H131" s="56">
        <v>1558262</v>
      </c>
      <c r="I131" s="56">
        <v>1189122</v>
      </c>
    </row>
    <row r="132" spans="1:9" ht="22.15" customHeight="1" x14ac:dyDescent="0.2">
      <c r="A132" s="187" t="s">
        <v>160</v>
      </c>
      <c r="B132" s="187"/>
      <c r="C132" s="187"/>
      <c r="D132" s="187"/>
      <c r="E132" s="187"/>
      <c r="F132" s="187"/>
      <c r="G132" s="15">
        <v>124</v>
      </c>
      <c r="H132" s="56">
        <v>26308608</v>
      </c>
      <c r="I132" s="56">
        <v>25937266</v>
      </c>
    </row>
    <row r="133" spans="1:9" x14ac:dyDescent="0.2">
      <c r="A133" s="188" t="s">
        <v>388</v>
      </c>
      <c r="B133" s="189"/>
      <c r="C133" s="189"/>
      <c r="D133" s="189"/>
      <c r="E133" s="189"/>
      <c r="F133" s="189"/>
      <c r="G133" s="16">
        <v>125</v>
      </c>
      <c r="H133" s="57">
        <f>H75+H98+H105+H117+H132</f>
        <v>163258235</v>
      </c>
      <c r="I133" s="57">
        <f>I75+I98+I105+I117+I132</f>
        <v>165977078</v>
      </c>
    </row>
    <row r="134" spans="1:9" x14ac:dyDescent="0.2">
      <c r="A134" s="190" t="s">
        <v>161</v>
      </c>
      <c r="B134" s="190"/>
      <c r="C134" s="190"/>
      <c r="D134" s="190"/>
      <c r="E134" s="190"/>
      <c r="F134" s="190"/>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37"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Normal="100" zoomScaleSheetLayoutView="100" workbookViewId="0">
      <selection sqref="A1:I1"/>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59" t="s">
        <v>162</v>
      </c>
      <c r="B1" s="212"/>
      <c r="C1" s="212"/>
      <c r="D1" s="212"/>
      <c r="E1" s="212"/>
      <c r="F1" s="212"/>
      <c r="G1" s="212"/>
      <c r="H1" s="212"/>
      <c r="I1" s="212"/>
    </row>
    <row r="2" spans="1:9" x14ac:dyDescent="0.2">
      <c r="A2" s="258" t="s">
        <v>577</v>
      </c>
      <c r="B2" s="214"/>
      <c r="C2" s="214"/>
      <c r="D2" s="214"/>
      <c r="E2" s="214"/>
      <c r="F2" s="214"/>
      <c r="G2" s="214"/>
      <c r="H2" s="214"/>
      <c r="I2" s="214"/>
    </row>
    <row r="3" spans="1:9" x14ac:dyDescent="0.2">
      <c r="A3" s="247" t="s">
        <v>491</v>
      </c>
      <c r="B3" s="248"/>
      <c r="C3" s="248"/>
      <c r="D3" s="248"/>
      <c r="E3" s="248"/>
      <c r="F3" s="248"/>
      <c r="G3" s="248"/>
      <c r="H3" s="248"/>
      <c r="I3" s="248"/>
    </row>
    <row r="4" spans="1:9" x14ac:dyDescent="0.2">
      <c r="A4" s="257" t="s">
        <v>512</v>
      </c>
      <c r="B4" s="220"/>
      <c r="C4" s="220"/>
      <c r="D4" s="220"/>
      <c r="E4" s="220"/>
      <c r="F4" s="220"/>
      <c r="G4" s="220"/>
      <c r="H4" s="220"/>
      <c r="I4" s="221"/>
    </row>
    <row r="5" spans="1:9" ht="24" thickBot="1" x14ac:dyDescent="0.25">
      <c r="A5" s="255" t="s">
        <v>163</v>
      </c>
      <c r="B5" s="226"/>
      <c r="C5" s="226"/>
      <c r="D5" s="226"/>
      <c r="E5" s="226"/>
      <c r="F5" s="227"/>
      <c r="G5" s="11" t="s">
        <v>164</v>
      </c>
      <c r="H5" s="44" t="s">
        <v>165</v>
      </c>
      <c r="I5" s="44" t="s">
        <v>166</v>
      </c>
    </row>
    <row r="6" spans="1:9" x14ac:dyDescent="0.2">
      <c r="A6" s="256">
        <v>1</v>
      </c>
      <c r="B6" s="223"/>
      <c r="C6" s="223"/>
      <c r="D6" s="223"/>
      <c r="E6" s="223"/>
      <c r="F6" s="224"/>
      <c r="G6" s="13">
        <v>2</v>
      </c>
      <c r="H6" s="19">
        <v>3</v>
      </c>
      <c r="I6" s="19">
        <v>4</v>
      </c>
    </row>
    <row r="7" spans="1:9" x14ac:dyDescent="0.2">
      <c r="A7" s="253" t="s">
        <v>458</v>
      </c>
      <c r="B7" s="254"/>
      <c r="C7" s="254"/>
      <c r="D7" s="254"/>
      <c r="E7" s="254"/>
      <c r="F7" s="254"/>
      <c r="G7" s="23">
        <v>1</v>
      </c>
      <c r="H7" s="61">
        <f>SUM(H8:H12)</f>
        <v>238523825</v>
      </c>
      <c r="I7" s="61">
        <f>SUM(I8:I12)</f>
        <v>256693326</v>
      </c>
    </row>
    <row r="8" spans="1:9" x14ac:dyDescent="0.2">
      <c r="A8" s="186" t="s">
        <v>167</v>
      </c>
      <c r="B8" s="186"/>
      <c r="C8" s="186"/>
      <c r="D8" s="186"/>
      <c r="E8" s="186"/>
      <c r="F8" s="186"/>
      <c r="G8" s="15">
        <v>2</v>
      </c>
      <c r="H8" s="56">
        <v>846860</v>
      </c>
      <c r="I8" s="56">
        <v>1110585</v>
      </c>
    </row>
    <row r="9" spans="1:9" x14ac:dyDescent="0.2">
      <c r="A9" s="186" t="s">
        <v>168</v>
      </c>
      <c r="B9" s="186"/>
      <c r="C9" s="186"/>
      <c r="D9" s="186"/>
      <c r="E9" s="186"/>
      <c r="F9" s="186"/>
      <c r="G9" s="15">
        <v>3</v>
      </c>
      <c r="H9" s="56">
        <v>231343974</v>
      </c>
      <c r="I9" s="56">
        <v>241971525</v>
      </c>
    </row>
    <row r="10" spans="1:9" x14ac:dyDescent="0.2">
      <c r="A10" s="186" t="s">
        <v>169</v>
      </c>
      <c r="B10" s="186"/>
      <c r="C10" s="186"/>
      <c r="D10" s="186"/>
      <c r="E10" s="186"/>
      <c r="F10" s="186"/>
      <c r="G10" s="15">
        <v>4</v>
      </c>
      <c r="H10" s="56">
        <v>0</v>
      </c>
      <c r="I10" s="56">
        <v>0</v>
      </c>
    </row>
    <row r="11" spans="1:9" x14ac:dyDescent="0.2">
      <c r="A11" s="186" t="s">
        <v>170</v>
      </c>
      <c r="B11" s="186"/>
      <c r="C11" s="186"/>
      <c r="D11" s="186"/>
      <c r="E11" s="186"/>
      <c r="F11" s="186"/>
      <c r="G11" s="15">
        <v>5</v>
      </c>
      <c r="H11" s="56">
        <v>362939</v>
      </c>
      <c r="I11" s="56">
        <v>7708591</v>
      </c>
    </row>
    <row r="12" spans="1:9" x14ac:dyDescent="0.2">
      <c r="A12" s="186" t="s">
        <v>171</v>
      </c>
      <c r="B12" s="186"/>
      <c r="C12" s="186"/>
      <c r="D12" s="186"/>
      <c r="E12" s="186"/>
      <c r="F12" s="186"/>
      <c r="G12" s="15">
        <v>6</v>
      </c>
      <c r="H12" s="56">
        <v>5970052</v>
      </c>
      <c r="I12" s="56">
        <v>5902625</v>
      </c>
    </row>
    <row r="13" spans="1:9" ht="22.15" customHeight="1" x14ac:dyDescent="0.2">
      <c r="A13" s="188" t="s">
        <v>459</v>
      </c>
      <c r="B13" s="189"/>
      <c r="C13" s="189"/>
      <c r="D13" s="189"/>
      <c r="E13" s="189"/>
      <c r="F13" s="189"/>
      <c r="G13" s="16">
        <v>7</v>
      </c>
      <c r="H13" s="57">
        <f>H14+H15+H19+H23+H24+H25+H28+H35</f>
        <v>217948957</v>
      </c>
      <c r="I13" s="57">
        <f>I14+I15+I19+I23+I24+I25+I28+I35</f>
        <v>227433053</v>
      </c>
    </row>
    <row r="14" spans="1:9" x14ac:dyDescent="0.2">
      <c r="A14" s="186" t="s">
        <v>172</v>
      </c>
      <c r="B14" s="186"/>
      <c r="C14" s="186"/>
      <c r="D14" s="186"/>
      <c r="E14" s="186"/>
      <c r="F14" s="186"/>
      <c r="G14" s="15">
        <v>8</v>
      </c>
      <c r="H14" s="56">
        <v>-4591329</v>
      </c>
      <c r="I14" s="56">
        <v>5153835</v>
      </c>
    </row>
    <row r="15" spans="1:9" x14ac:dyDescent="0.2">
      <c r="A15" s="246" t="s">
        <v>460</v>
      </c>
      <c r="B15" s="246"/>
      <c r="C15" s="246"/>
      <c r="D15" s="246"/>
      <c r="E15" s="246"/>
      <c r="F15" s="246"/>
      <c r="G15" s="16">
        <v>9</v>
      </c>
      <c r="H15" s="57">
        <f>SUM(H16:H18)</f>
        <v>87356535</v>
      </c>
      <c r="I15" s="57">
        <f>SUM(I16:I18)</f>
        <v>82590542</v>
      </c>
    </row>
    <row r="16" spans="1:9" x14ac:dyDescent="0.2">
      <c r="A16" s="245" t="s">
        <v>173</v>
      </c>
      <c r="B16" s="245"/>
      <c r="C16" s="245"/>
      <c r="D16" s="245"/>
      <c r="E16" s="245"/>
      <c r="F16" s="245"/>
      <c r="G16" s="15">
        <v>10</v>
      </c>
      <c r="H16" s="56">
        <v>52290059</v>
      </c>
      <c r="I16" s="56">
        <v>59223011</v>
      </c>
    </row>
    <row r="17" spans="1:9" x14ac:dyDescent="0.2">
      <c r="A17" s="245" t="s">
        <v>174</v>
      </c>
      <c r="B17" s="245"/>
      <c r="C17" s="245"/>
      <c r="D17" s="245"/>
      <c r="E17" s="245"/>
      <c r="F17" s="245"/>
      <c r="G17" s="15">
        <v>11</v>
      </c>
      <c r="H17" s="56">
        <v>0</v>
      </c>
      <c r="I17" s="56">
        <v>0</v>
      </c>
    </row>
    <row r="18" spans="1:9" x14ac:dyDescent="0.2">
      <c r="A18" s="245" t="s">
        <v>175</v>
      </c>
      <c r="B18" s="245"/>
      <c r="C18" s="245"/>
      <c r="D18" s="245"/>
      <c r="E18" s="245"/>
      <c r="F18" s="245"/>
      <c r="G18" s="15">
        <v>12</v>
      </c>
      <c r="H18" s="56">
        <v>35066476</v>
      </c>
      <c r="I18" s="56">
        <v>23367531</v>
      </c>
    </row>
    <row r="19" spans="1:9" x14ac:dyDescent="0.2">
      <c r="A19" s="246" t="s">
        <v>461</v>
      </c>
      <c r="B19" s="246"/>
      <c r="C19" s="246"/>
      <c r="D19" s="246"/>
      <c r="E19" s="246"/>
      <c r="F19" s="246"/>
      <c r="G19" s="16">
        <v>13</v>
      </c>
      <c r="H19" s="57">
        <f>SUM(H20:H22)</f>
        <v>121229297</v>
      </c>
      <c r="I19" s="57">
        <f>SUM(I20:I22)</f>
        <v>123988455</v>
      </c>
    </row>
    <row r="20" spans="1:9" x14ac:dyDescent="0.2">
      <c r="A20" s="245" t="s">
        <v>176</v>
      </c>
      <c r="B20" s="245"/>
      <c r="C20" s="245"/>
      <c r="D20" s="245"/>
      <c r="E20" s="245"/>
      <c r="F20" s="245"/>
      <c r="G20" s="15">
        <v>14</v>
      </c>
      <c r="H20" s="56">
        <v>73305496</v>
      </c>
      <c r="I20" s="56">
        <v>76148206</v>
      </c>
    </row>
    <row r="21" spans="1:9" x14ac:dyDescent="0.2">
      <c r="A21" s="245" t="s">
        <v>177</v>
      </c>
      <c r="B21" s="245"/>
      <c r="C21" s="245"/>
      <c r="D21" s="245"/>
      <c r="E21" s="245"/>
      <c r="F21" s="245"/>
      <c r="G21" s="15">
        <v>15</v>
      </c>
      <c r="H21" s="56">
        <v>33955277</v>
      </c>
      <c r="I21" s="56">
        <v>33332677</v>
      </c>
    </row>
    <row r="22" spans="1:9" x14ac:dyDescent="0.2">
      <c r="A22" s="245" t="s">
        <v>178</v>
      </c>
      <c r="B22" s="245"/>
      <c r="C22" s="245"/>
      <c r="D22" s="245"/>
      <c r="E22" s="245"/>
      <c r="F22" s="245"/>
      <c r="G22" s="15">
        <v>16</v>
      </c>
      <c r="H22" s="56">
        <v>13968524</v>
      </c>
      <c r="I22" s="56">
        <v>14507572</v>
      </c>
    </row>
    <row r="23" spans="1:9" x14ac:dyDescent="0.2">
      <c r="A23" s="186" t="s">
        <v>179</v>
      </c>
      <c r="B23" s="186"/>
      <c r="C23" s="186"/>
      <c r="D23" s="186"/>
      <c r="E23" s="186"/>
      <c r="F23" s="186"/>
      <c r="G23" s="15">
        <v>17</v>
      </c>
      <c r="H23" s="56">
        <v>4398069</v>
      </c>
      <c r="I23" s="56">
        <v>5118015</v>
      </c>
    </row>
    <row r="24" spans="1:9" x14ac:dyDescent="0.2">
      <c r="A24" s="186" t="s">
        <v>180</v>
      </c>
      <c r="B24" s="186"/>
      <c r="C24" s="186"/>
      <c r="D24" s="186"/>
      <c r="E24" s="186"/>
      <c r="F24" s="186"/>
      <c r="G24" s="15">
        <v>18</v>
      </c>
      <c r="H24" s="56">
        <v>8795136</v>
      </c>
      <c r="I24" s="56">
        <v>10136226</v>
      </c>
    </row>
    <row r="25" spans="1:9" x14ac:dyDescent="0.2">
      <c r="A25" s="246" t="s">
        <v>462</v>
      </c>
      <c r="B25" s="246"/>
      <c r="C25" s="246"/>
      <c r="D25" s="246"/>
      <c r="E25" s="246"/>
      <c r="F25" s="246"/>
      <c r="G25" s="16">
        <v>19</v>
      </c>
      <c r="H25" s="57">
        <f>H26+H27</f>
        <v>0</v>
      </c>
      <c r="I25" s="57">
        <f>I26+I27</f>
        <v>0</v>
      </c>
    </row>
    <row r="26" spans="1:9" x14ac:dyDescent="0.2">
      <c r="A26" s="245" t="s">
        <v>181</v>
      </c>
      <c r="B26" s="245"/>
      <c r="C26" s="245"/>
      <c r="D26" s="245"/>
      <c r="E26" s="245"/>
      <c r="F26" s="245"/>
      <c r="G26" s="15">
        <v>20</v>
      </c>
      <c r="H26" s="56">
        <v>0</v>
      </c>
      <c r="I26" s="56">
        <v>0</v>
      </c>
    </row>
    <row r="27" spans="1:9" x14ac:dyDescent="0.2">
      <c r="A27" s="245" t="s">
        <v>182</v>
      </c>
      <c r="B27" s="245"/>
      <c r="C27" s="245"/>
      <c r="D27" s="245"/>
      <c r="E27" s="245"/>
      <c r="F27" s="245"/>
      <c r="G27" s="15">
        <v>21</v>
      </c>
      <c r="H27" s="56">
        <v>0</v>
      </c>
      <c r="I27" s="56">
        <v>0</v>
      </c>
    </row>
    <row r="28" spans="1:9" x14ac:dyDescent="0.2">
      <c r="A28" s="246" t="s">
        <v>463</v>
      </c>
      <c r="B28" s="246"/>
      <c r="C28" s="246"/>
      <c r="D28" s="246"/>
      <c r="E28" s="246"/>
      <c r="F28" s="246"/>
      <c r="G28" s="16">
        <v>22</v>
      </c>
      <c r="H28" s="57">
        <f>SUM(H29:H34)</f>
        <v>571944</v>
      </c>
      <c r="I28" s="57">
        <f>SUM(I29:I34)</f>
        <v>426380</v>
      </c>
    </row>
    <row r="29" spans="1:9" x14ac:dyDescent="0.2">
      <c r="A29" s="245" t="s">
        <v>183</v>
      </c>
      <c r="B29" s="245"/>
      <c r="C29" s="245"/>
      <c r="D29" s="245"/>
      <c r="E29" s="245"/>
      <c r="F29" s="245"/>
      <c r="G29" s="15">
        <v>23</v>
      </c>
      <c r="H29" s="56">
        <v>867037</v>
      </c>
      <c r="I29" s="56">
        <v>463005</v>
      </c>
    </row>
    <row r="30" spans="1:9" x14ac:dyDescent="0.2">
      <c r="A30" s="245" t="s">
        <v>184</v>
      </c>
      <c r="B30" s="245"/>
      <c r="C30" s="245"/>
      <c r="D30" s="245"/>
      <c r="E30" s="245"/>
      <c r="F30" s="245"/>
      <c r="G30" s="15">
        <v>24</v>
      </c>
      <c r="H30" s="56">
        <v>0</v>
      </c>
      <c r="I30" s="56">
        <v>0</v>
      </c>
    </row>
    <row r="31" spans="1:9" x14ac:dyDescent="0.2">
      <c r="A31" s="245" t="s">
        <v>185</v>
      </c>
      <c r="B31" s="245"/>
      <c r="C31" s="245"/>
      <c r="D31" s="245"/>
      <c r="E31" s="245"/>
      <c r="F31" s="245"/>
      <c r="G31" s="15">
        <v>25</v>
      </c>
      <c r="H31" s="56">
        <v>0</v>
      </c>
      <c r="I31" s="56">
        <v>0</v>
      </c>
    </row>
    <row r="32" spans="1:9" x14ac:dyDescent="0.2">
      <c r="A32" s="245" t="s">
        <v>186</v>
      </c>
      <c r="B32" s="245"/>
      <c r="C32" s="245"/>
      <c r="D32" s="245"/>
      <c r="E32" s="245"/>
      <c r="F32" s="245"/>
      <c r="G32" s="15">
        <v>26</v>
      </c>
      <c r="H32" s="56">
        <v>0</v>
      </c>
      <c r="I32" s="56">
        <v>0</v>
      </c>
    </row>
    <row r="33" spans="1:9" x14ac:dyDescent="0.2">
      <c r="A33" s="245" t="s">
        <v>187</v>
      </c>
      <c r="B33" s="245"/>
      <c r="C33" s="245"/>
      <c r="D33" s="245"/>
      <c r="E33" s="245"/>
      <c r="F33" s="245"/>
      <c r="G33" s="15">
        <v>27</v>
      </c>
      <c r="H33" s="56">
        <v>29769</v>
      </c>
      <c r="I33" s="56">
        <v>73733</v>
      </c>
    </row>
    <row r="34" spans="1:9" x14ac:dyDescent="0.2">
      <c r="A34" s="245" t="s">
        <v>188</v>
      </c>
      <c r="B34" s="245"/>
      <c r="C34" s="245"/>
      <c r="D34" s="245"/>
      <c r="E34" s="245"/>
      <c r="F34" s="245"/>
      <c r="G34" s="15">
        <v>28</v>
      </c>
      <c r="H34" s="56">
        <v>-324862</v>
      </c>
      <c r="I34" s="56">
        <v>-110358</v>
      </c>
    </row>
    <row r="35" spans="1:9" x14ac:dyDescent="0.2">
      <c r="A35" s="186" t="s">
        <v>189</v>
      </c>
      <c r="B35" s="186"/>
      <c r="C35" s="186"/>
      <c r="D35" s="186"/>
      <c r="E35" s="186"/>
      <c r="F35" s="186"/>
      <c r="G35" s="15">
        <v>29</v>
      </c>
      <c r="H35" s="56">
        <v>189305</v>
      </c>
      <c r="I35" s="56">
        <v>19600</v>
      </c>
    </row>
    <row r="36" spans="1:9" x14ac:dyDescent="0.2">
      <c r="A36" s="188" t="s">
        <v>464</v>
      </c>
      <c r="B36" s="189"/>
      <c r="C36" s="189"/>
      <c r="D36" s="189"/>
      <c r="E36" s="189"/>
      <c r="F36" s="189"/>
      <c r="G36" s="16">
        <v>30</v>
      </c>
      <c r="H36" s="57">
        <f>SUM(H37:H46)</f>
        <v>734346</v>
      </c>
      <c r="I36" s="57">
        <f>SUM(I37:I46)</f>
        <v>1523568</v>
      </c>
    </row>
    <row r="37" spans="1:9" ht="27.6" customHeight="1" x14ac:dyDescent="0.2">
      <c r="A37" s="186" t="s">
        <v>190</v>
      </c>
      <c r="B37" s="186"/>
      <c r="C37" s="186"/>
      <c r="D37" s="186"/>
      <c r="E37" s="186"/>
      <c r="F37" s="186"/>
      <c r="G37" s="15">
        <v>31</v>
      </c>
      <c r="H37" s="56">
        <v>0</v>
      </c>
      <c r="I37" s="56">
        <v>0</v>
      </c>
    </row>
    <row r="38" spans="1:9" ht="25.15" customHeight="1" x14ac:dyDescent="0.2">
      <c r="A38" s="186" t="s">
        <v>191</v>
      </c>
      <c r="B38" s="186"/>
      <c r="C38" s="186"/>
      <c r="D38" s="186"/>
      <c r="E38" s="186"/>
      <c r="F38" s="186"/>
      <c r="G38" s="15">
        <v>32</v>
      </c>
      <c r="H38" s="56">
        <v>0</v>
      </c>
      <c r="I38" s="56">
        <v>0</v>
      </c>
    </row>
    <row r="39" spans="1:9" ht="28.15" customHeight="1" x14ac:dyDescent="0.2">
      <c r="A39" s="186" t="s">
        <v>192</v>
      </c>
      <c r="B39" s="186"/>
      <c r="C39" s="186"/>
      <c r="D39" s="186"/>
      <c r="E39" s="186"/>
      <c r="F39" s="186"/>
      <c r="G39" s="15">
        <v>33</v>
      </c>
      <c r="H39" s="56">
        <v>0</v>
      </c>
      <c r="I39" s="56">
        <v>0</v>
      </c>
    </row>
    <row r="40" spans="1:9" ht="28.15" customHeight="1" x14ac:dyDescent="0.2">
      <c r="A40" s="186" t="s">
        <v>193</v>
      </c>
      <c r="B40" s="186"/>
      <c r="C40" s="186"/>
      <c r="D40" s="186"/>
      <c r="E40" s="186"/>
      <c r="F40" s="186"/>
      <c r="G40" s="15">
        <v>34</v>
      </c>
      <c r="H40" s="56">
        <v>20442</v>
      </c>
      <c r="I40" s="56">
        <v>0</v>
      </c>
    </row>
    <row r="41" spans="1:9" ht="22.9" customHeight="1" x14ac:dyDescent="0.2">
      <c r="A41" s="186" t="s">
        <v>194</v>
      </c>
      <c r="B41" s="186"/>
      <c r="C41" s="186"/>
      <c r="D41" s="186"/>
      <c r="E41" s="186"/>
      <c r="F41" s="186"/>
      <c r="G41" s="15">
        <v>35</v>
      </c>
      <c r="H41" s="56">
        <v>0</v>
      </c>
      <c r="I41" s="56">
        <v>0</v>
      </c>
    </row>
    <row r="42" spans="1:9" x14ac:dyDescent="0.2">
      <c r="A42" s="186" t="s">
        <v>195</v>
      </c>
      <c r="B42" s="186"/>
      <c r="C42" s="186"/>
      <c r="D42" s="186"/>
      <c r="E42" s="186"/>
      <c r="F42" s="186"/>
      <c r="G42" s="15">
        <v>36</v>
      </c>
      <c r="H42" s="56">
        <v>0</v>
      </c>
      <c r="I42" s="56">
        <v>0</v>
      </c>
    </row>
    <row r="43" spans="1:9" x14ac:dyDescent="0.2">
      <c r="A43" s="186" t="s">
        <v>196</v>
      </c>
      <c r="B43" s="186"/>
      <c r="C43" s="186"/>
      <c r="D43" s="186"/>
      <c r="E43" s="186"/>
      <c r="F43" s="186"/>
      <c r="G43" s="15">
        <v>37</v>
      </c>
      <c r="H43" s="56">
        <v>591673</v>
      </c>
      <c r="I43" s="56">
        <v>1360070</v>
      </c>
    </row>
    <row r="44" spans="1:9" x14ac:dyDescent="0.2">
      <c r="A44" s="186" t="s">
        <v>197</v>
      </c>
      <c r="B44" s="186"/>
      <c r="C44" s="186"/>
      <c r="D44" s="186"/>
      <c r="E44" s="186"/>
      <c r="F44" s="186"/>
      <c r="G44" s="15">
        <v>38</v>
      </c>
      <c r="H44" s="56">
        <v>0</v>
      </c>
      <c r="I44" s="56">
        <v>0</v>
      </c>
    </row>
    <row r="45" spans="1:9" x14ac:dyDescent="0.2">
      <c r="A45" s="186" t="s">
        <v>198</v>
      </c>
      <c r="B45" s="186"/>
      <c r="C45" s="186"/>
      <c r="D45" s="186"/>
      <c r="E45" s="186"/>
      <c r="F45" s="186"/>
      <c r="G45" s="15">
        <v>39</v>
      </c>
      <c r="H45" s="56">
        <v>0</v>
      </c>
      <c r="I45" s="56">
        <v>0</v>
      </c>
    </row>
    <row r="46" spans="1:9" x14ac:dyDescent="0.2">
      <c r="A46" s="186" t="s">
        <v>199</v>
      </c>
      <c r="B46" s="186"/>
      <c r="C46" s="186"/>
      <c r="D46" s="186"/>
      <c r="E46" s="186"/>
      <c r="F46" s="186"/>
      <c r="G46" s="15">
        <v>40</v>
      </c>
      <c r="H46" s="56">
        <v>122231</v>
      </c>
      <c r="I46" s="56">
        <v>163498</v>
      </c>
    </row>
    <row r="47" spans="1:9" x14ac:dyDescent="0.2">
      <c r="A47" s="188" t="s">
        <v>465</v>
      </c>
      <c r="B47" s="189"/>
      <c r="C47" s="189"/>
      <c r="D47" s="189"/>
      <c r="E47" s="189"/>
      <c r="F47" s="189"/>
      <c r="G47" s="16">
        <v>41</v>
      </c>
      <c r="H47" s="57">
        <f>SUM(H48:H54)</f>
        <v>235331</v>
      </c>
      <c r="I47" s="57">
        <f>SUM(I48:I54)</f>
        <v>774440</v>
      </c>
    </row>
    <row r="48" spans="1:9" ht="23.45" customHeight="1" x14ac:dyDescent="0.2">
      <c r="A48" s="186" t="s">
        <v>200</v>
      </c>
      <c r="B48" s="186"/>
      <c r="C48" s="186"/>
      <c r="D48" s="186"/>
      <c r="E48" s="186"/>
      <c r="F48" s="186"/>
      <c r="G48" s="15">
        <v>42</v>
      </c>
      <c r="H48" s="56">
        <v>42</v>
      </c>
      <c r="I48" s="56">
        <v>0</v>
      </c>
    </row>
    <row r="49" spans="1:9" ht="22.15" customHeight="1" x14ac:dyDescent="0.2">
      <c r="A49" s="243" t="s">
        <v>201</v>
      </c>
      <c r="B49" s="243"/>
      <c r="C49" s="243"/>
      <c r="D49" s="243"/>
      <c r="E49" s="243"/>
      <c r="F49" s="243"/>
      <c r="G49" s="15">
        <v>43</v>
      </c>
      <c r="H49" s="56">
        <v>0</v>
      </c>
      <c r="I49" s="56">
        <v>0</v>
      </c>
    </row>
    <row r="50" spans="1:9" x14ac:dyDescent="0.2">
      <c r="A50" s="243" t="s">
        <v>202</v>
      </c>
      <c r="B50" s="243"/>
      <c r="C50" s="243"/>
      <c r="D50" s="243"/>
      <c r="E50" s="243"/>
      <c r="F50" s="243"/>
      <c r="G50" s="15">
        <v>44</v>
      </c>
      <c r="H50" s="56">
        <v>193425</v>
      </c>
      <c r="I50" s="56">
        <v>759150</v>
      </c>
    </row>
    <row r="51" spans="1:9" x14ac:dyDescent="0.2">
      <c r="A51" s="243" t="s">
        <v>203</v>
      </c>
      <c r="B51" s="243"/>
      <c r="C51" s="243"/>
      <c r="D51" s="243"/>
      <c r="E51" s="243"/>
      <c r="F51" s="243"/>
      <c r="G51" s="15">
        <v>45</v>
      </c>
      <c r="H51" s="56">
        <v>41864</v>
      </c>
      <c r="I51" s="56">
        <v>15290</v>
      </c>
    </row>
    <row r="52" spans="1:9" x14ac:dyDescent="0.2">
      <c r="A52" s="243" t="s">
        <v>204</v>
      </c>
      <c r="B52" s="243"/>
      <c r="C52" s="243"/>
      <c r="D52" s="243"/>
      <c r="E52" s="243"/>
      <c r="F52" s="243"/>
      <c r="G52" s="15">
        <v>46</v>
      </c>
      <c r="H52" s="56">
        <v>0</v>
      </c>
      <c r="I52" s="56">
        <v>0</v>
      </c>
    </row>
    <row r="53" spans="1:9" x14ac:dyDescent="0.2">
      <c r="A53" s="243" t="s">
        <v>205</v>
      </c>
      <c r="B53" s="243"/>
      <c r="C53" s="243"/>
      <c r="D53" s="243"/>
      <c r="E53" s="243"/>
      <c r="F53" s="243"/>
      <c r="G53" s="15">
        <v>47</v>
      </c>
      <c r="H53" s="56">
        <v>0</v>
      </c>
      <c r="I53" s="56">
        <v>0</v>
      </c>
    </row>
    <row r="54" spans="1:9" x14ac:dyDescent="0.2">
      <c r="A54" s="243" t="s">
        <v>206</v>
      </c>
      <c r="B54" s="243"/>
      <c r="C54" s="243"/>
      <c r="D54" s="243"/>
      <c r="E54" s="243"/>
      <c r="F54" s="243"/>
      <c r="G54" s="15">
        <v>48</v>
      </c>
      <c r="H54" s="56">
        <v>0</v>
      </c>
      <c r="I54" s="56">
        <v>0</v>
      </c>
    </row>
    <row r="55" spans="1:9" ht="30.6" customHeight="1" x14ac:dyDescent="0.2">
      <c r="A55" s="187" t="s">
        <v>207</v>
      </c>
      <c r="B55" s="187"/>
      <c r="C55" s="187"/>
      <c r="D55" s="187"/>
      <c r="E55" s="187"/>
      <c r="F55" s="187"/>
      <c r="G55" s="15">
        <v>49</v>
      </c>
      <c r="H55" s="56">
        <v>0</v>
      </c>
      <c r="I55" s="56">
        <v>0</v>
      </c>
    </row>
    <row r="56" spans="1:9" x14ac:dyDescent="0.2">
      <c r="A56" s="187" t="s">
        <v>208</v>
      </c>
      <c r="B56" s="187"/>
      <c r="C56" s="187"/>
      <c r="D56" s="187"/>
      <c r="E56" s="187"/>
      <c r="F56" s="187"/>
      <c r="G56" s="15">
        <v>50</v>
      </c>
      <c r="H56" s="56">
        <v>0</v>
      </c>
      <c r="I56" s="56">
        <v>0</v>
      </c>
    </row>
    <row r="57" spans="1:9" ht="28.9" customHeight="1" x14ac:dyDescent="0.2">
      <c r="A57" s="187" t="s">
        <v>209</v>
      </c>
      <c r="B57" s="187"/>
      <c r="C57" s="187"/>
      <c r="D57" s="187"/>
      <c r="E57" s="187"/>
      <c r="F57" s="187"/>
      <c r="G57" s="15">
        <v>51</v>
      </c>
      <c r="H57" s="56">
        <v>0</v>
      </c>
      <c r="I57" s="56">
        <v>0</v>
      </c>
    </row>
    <row r="58" spans="1:9" x14ac:dyDescent="0.2">
      <c r="A58" s="187" t="s">
        <v>210</v>
      </c>
      <c r="B58" s="187"/>
      <c r="C58" s="187"/>
      <c r="D58" s="187"/>
      <c r="E58" s="187"/>
      <c r="F58" s="187"/>
      <c r="G58" s="15">
        <v>52</v>
      </c>
      <c r="H58" s="56">
        <v>0</v>
      </c>
      <c r="I58" s="56">
        <v>0</v>
      </c>
    </row>
    <row r="59" spans="1:9" x14ac:dyDescent="0.2">
      <c r="A59" s="188" t="s">
        <v>466</v>
      </c>
      <c r="B59" s="189"/>
      <c r="C59" s="189"/>
      <c r="D59" s="189"/>
      <c r="E59" s="189"/>
      <c r="F59" s="189"/>
      <c r="G59" s="16">
        <v>53</v>
      </c>
      <c r="H59" s="57">
        <f>H7+H36+H55+H56</f>
        <v>239258171</v>
      </c>
      <c r="I59" s="57">
        <f>I7+I36+I55+I56</f>
        <v>258216894</v>
      </c>
    </row>
    <row r="60" spans="1:9" x14ac:dyDescent="0.2">
      <c r="A60" s="188" t="s">
        <v>467</v>
      </c>
      <c r="B60" s="189"/>
      <c r="C60" s="189"/>
      <c r="D60" s="189"/>
      <c r="E60" s="189"/>
      <c r="F60" s="189"/>
      <c r="G60" s="16">
        <v>54</v>
      </c>
      <c r="H60" s="57">
        <f>H13+H47+H57+H58</f>
        <v>218184288</v>
      </c>
      <c r="I60" s="57">
        <f>I13+I47+I57+I58</f>
        <v>228207493</v>
      </c>
    </row>
    <row r="61" spans="1:9" x14ac:dyDescent="0.2">
      <c r="A61" s="188" t="s">
        <v>468</v>
      </c>
      <c r="B61" s="189"/>
      <c r="C61" s="189"/>
      <c r="D61" s="189"/>
      <c r="E61" s="189"/>
      <c r="F61" s="189"/>
      <c r="G61" s="16">
        <v>55</v>
      </c>
      <c r="H61" s="57">
        <f>H59-H60</f>
        <v>21073883</v>
      </c>
      <c r="I61" s="57">
        <f>I59-I60</f>
        <v>30009401</v>
      </c>
    </row>
    <row r="62" spans="1:9" x14ac:dyDescent="0.2">
      <c r="A62" s="251" t="s">
        <v>469</v>
      </c>
      <c r="B62" s="251"/>
      <c r="C62" s="251"/>
      <c r="D62" s="251"/>
      <c r="E62" s="251"/>
      <c r="F62" s="251"/>
      <c r="G62" s="16">
        <v>56</v>
      </c>
      <c r="H62" s="57">
        <f>+IF((H59-H60)&gt;0,(H59-H60),0)</f>
        <v>21073883</v>
      </c>
      <c r="I62" s="57">
        <f>+IF((I59-I60)&gt;0,(I59-I60),0)</f>
        <v>30009401</v>
      </c>
    </row>
    <row r="63" spans="1:9" x14ac:dyDescent="0.2">
      <c r="A63" s="251" t="s">
        <v>470</v>
      </c>
      <c r="B63" s="251"/>
      <c r="C63" s="251"/>
      <c r="D63" s="251"/>
      <c r="E63" s="251"/>
      <c r="F63" s="251"/>
      <c r="G63" s="16">
        <v>57</v>
      </c>
      <c r="H63" s="57">
        <f>+IF((H59-H60)&lt;0,(H59-H60),0)</f>
        <v>0</v>
      </c>
      <c r="I63" s="57">
        <f>+IF((I59-I60)&lt;0,(I59-I60),0)</f>
        <v>0</v>
      </c>
    </row>
    <row r="64" spans="1:9" x14ac:dyDescent="0.2">
      <c r="A64" s="187" t="s">
        <v>211</v>
      </c>
      <c r="B64" s="187"/>
      <c r="C64" s="187"/>
      <c r="D64" s="187"/>
      <c r="E64" s="187"/>
      <c r="F64" s="187"/>
      <c r="G64" s="15">
        <v>58</v>
      </c>
      <c r="H64" s="56">
        <v>2233169</v>
      </c>
      <c r="I64" s="56">
        <v>7539404</v>
      </c>
    </row>
    <row r="65" spans="1:9" x14ac:dyDescent="0.2">
      <c r="A65" s="188" t="s">
        <v>471</v>
      </c>
      <c r="B65" s="189"/>
      <c r="C65" s="189"/>
      <c r="D65" s="189"/>
      <c r="E65" s="189"/>
      <c r="F65" s="189"/>
      <c r="G65" s="16">
        <v>59</v>
      </c>
      <c r="H65" s="57">
        <f>H61-H64</f>
        <v>18840714</v>
      </c>
      <c r="I65" s="57">
        <f>I61-I64</f>
        <v>22469997</v>
      </c>
    </row>
    <row r="66" spans="1:9" x14ac:dyDescent="0.2">
      <c r="A66" s="251" t="s">
        <v>472</v>
      </c>
      <c r="B66" s="251"/>
      <c r="C66" s="251"/>
      <c r="D66" s="251"/>
      <c r="E66" s="251"/>
      <c r="F66" s="251"/>
      <c r="G66" s="16">
        <v>60</v>
      </c>
      <c r="H66" s="57">
        <f>+IF((H61-H64)&gt;0,(H61-H64),0)</f>
        <v>18840714</v>
      </c>
      <c r="I66" s="57">
        <f>+IF((I61-I64)&gt;0,(I61-I64),0)</f>
        <v>22469997</v>
      </c>
    </row>
    <row r="67" spans="1:9" x14ac:dyDescent="0.2">
      <c r="A67" s="252" t="s">
        <v>473</v>
      </c>
      <c r="B67" s="252"/>
      <c r="C67" s="252"/>
      <c r="D67" s="252"/>
      <c r="E67" s="252"/>
      <c r="F67" s="252"/>
      <c r="G67" s="17">
        <v>61</v>
      </c>
      <c r="H67" s="62">
        <f>+IF((H61-H64)&lt;0,(H61-H64),0)</f>
        <v>0</v>
      </c>
      <c r="I67" s="62">
        <f>+IF((I61-I64)&lt;0,(I61-I64),0)</f>
        <v>0</v>
      </c>
    </row>
    <row r="68" spans="1:9" x14ac:dyDescent="0.2">
      <c r="A68" s="206" t="s">
        <v>212</v>
      </c>
      <c r="B68" s="206"/>
      <c r="C68" s="206"/>
      <c r="D68" s="206"/>
      <c r="E68" s="206"/>
      <c r="F68" s="206"/>
      <c r="G68" s="249"/>
      <c r="H68" s="249"/>
      <c r="I68" s="249"/>
    </row>
    <row r="69" spans="1:9" ht="25.9" customHeight="1" x14ac:dyDescent="0.2">
      <c r="A69" s="188" t="s">
        <v>474</v>
      </c>
      <c r="B69" s="189"/>
      <c r="C69" s="189"/>
      <c r="D69" s="189"/>
      <c r="E69" s="189"/>
      <c r="F69" s="189"/>
      <c r="G69" s="16">
        <v>62</v>
      </c>
      <c r="H69" s="57">
        <f>H70-H71</f>
        <v>0</v>
      </c>
      <c r="I69" s="57">
        <f>I70-I71</f>
        <v>0</v>
      </c>
    </row>
    <row r="70" spans="1:9" x14ac:dyDescent="0.2">
      <c r="A70" s="243" t="s">
        <v>213</v>
      </c>
      <c r="B70" s="243"/>
      <c r="C70" s="243"/>
      <c r="D70" s="243"/>
      <c r="E70" s="243"/>
      <c r="F70" s="243"/>
      <c r="G70" s="15">
        <v>63</v>
      </c>
      <c r="H70" s="56">
        <v>0</v>
      </c>
      <c r="I70" s="56">
        <v>0</v>
      </c>
    </row>
    <row r="71" spans="1:9" x14ac:dyDescent="0.2">
      <c r="A71" s="243" t="s">
        <v>214</v>
      </c>
      <c r="B71" s="243"/>
      <c r="C71" s="243"/>
      <c r="D71" s="243"/>
      <c r="E71" s="243"/>
      <c r="F71" s="243"/>
      <c r="G71" s="15">
        <v>64</v>
      </c>
      <c r="H71" s="56">
        <v>0</v>
      </c>
      <c r="I71" s="56">
        <v>0</v>
      </c>
    </row>
    <row r="72" spans="1:9" x14ac:dyDescent="0.2">
      <c r="A72" s="187" t="s">
        <v>215</v>
      </c>
      <c r="B72" s="187"/>
      <c r="C72" s="187"/>
      <c r="D72" s="187"/>
      <c r="E72" s="187"/>
      <c r="F72" s="187"/>
      <c r="G72" s="15">
        <v>65</v>
      </c>
      <c r="H72" s="56">
        <v>0</v>
      </c>
      <c r="I72" s="56">
        <v>0</v>
      </c>
    </row>
    <row r="73" spans="1:9" x14ac:dyDescent="0.2">
      <c r="A73" s="251" t="s">
        <v>475</v>
      </c>
      <c r="B73" s="251"/>
      <c r="C73" s="251"/>
      <c r="D73" s="251"/>
      <c r="E73" s="251"/>
      <c r="F73" s="251"/>
      <c r="G73" s="16">
        <v>66</v>
      </c>
      <c r="H73" s="105">
        <v>0</v>
      </c>
      <c r="I73" s="105">
        <v>0</v>
      </c>
    </row>
    <row r="74" spans="1:9" x14ac:dyDescent="0.2">
      <c r="A74" s="252" t="s">
        <v>476</v>
      </c>
      <c r="B74" s="252"/>
      <c r="C74" s="252"/>
      <c r="D74" s="252"/>
      <c r="E74" s="252"/>
      <c r="F74" s="252"/>
      <c r="G74" s="17">
        <v>67</v>
      </c>
      <c r="H74" s="106">
        <v>0</v>
      </c>
      <c r="I74" s="106">
        <v>0</v>
      </c>
    </row>
    <row r="75" spans="1:9" x14ac:dyDescent="0.2">
      <c r="A75" s="206" t="s">
        <v>216</v>
      </c>
      <c r="B75" s="206"/>
      <c r="C75" s="206"/>
      <c r="D75" s="206"/>
      <c r="E75" s="206"/>
      <c r="F75" s="206"/>
      <c r="G75" s="249"/>
      <c r="H75" s="249"/>
      <c r="I75" s="249"/>
    </row>
    <row r="76" spans="1:9" x14ac:dyDescent="0.2">
      <c r="A76" s="188" t="s">
        <v>477</v>
      </c>
      <c r="B76" s="189"/>
      <c r="C76" s="189"/>
      <c r="D76" s="189"/>
      <c r="E76" s="189"/>
      <c r="F76" s="189"/>
      <c r="G76" s="16">
        <v>68</v>
      </c>
      <c r="H76" s="105">
        <v>0</v>
      </c>
      <c r="I76" s="105">
        <v>0</v>
      </c>
    </row>
    <row r="77" spans="1:9" x14ac:dyDescent="0.2">
      <c r="A77" s="250" t="s">
        <v>478</v>
      </c>
      <c r="B77" s="250"/>
      <c r="C77" s="250"/>
      <c r="D77" s="250"/>
      <c r="E77" s="250"/>
      <c r="F77" s="250"/>
      <c r="G77" s="21">
        <v>69</v>
      </c>
      <c r="H77" s="63">
        <v>0</v>
      </c>
      <c r="I77" s="63">
        <v>0</v>
      </c>
    </row>
    <row r="78" spans="1:9" x14ac:dyDescent="0.2">
      <c r="A78" s="250" t="s">
        <v>479</v>
      </c>
      <c r="B78" s="250"/>
      <c r="C78" s="250"/>
      <c r="D78" s="250"/>
      <c r="E78" s="250"/>
      <c r="F78" s="250"/>
      <c r="G78" s="21">
        <v>70</v>
      </c>
      <c r="H78" s="63">
        <v>0</v>
      </c>
      <c r="I78" s="63">
        <v>0</v>
      </c>
    </row>
    <row r="79" spans="1:9" x14ac:dyDescent="0.2">
      <c r="A79" s="188" t="s">
        <v>480</v>
      </c>
      <c r="B79" s="189"/>
      <c r="C79" s="189"/>
      <c r="D79" s="189"/>
      <c r="E79" s="189"/>
      <c r="F79" s="189"/>
      <c r="G79" s="16">
        <v>71</v>
      </c>
      <c r="H79" s="105">
        <v>0</v>
      </c>
      <c r="I79" s="105">
        <v>0</v>
      </c>
    </row>
    <row r="80" spans="1:9" x14ac:dyDescent="0.2">
      <c r="A80" s="188" t="s">
        <v>481</v>
      </c>
      <c r="B80" s="189"/>
      <c r="C80" s="189"/>
      <c r="D80" s="189"/>
      <c r="E80" s="189"/>
      <c r="F80" s="189"/>
      <c r="G80" s="16">
        <v>72</v>
      </c>
      <c r="H80" s="105">
        <v>0</v>
      </c>
      <c r="I80" s="105">
        <v>0</v>
      </c>
    </row>
    <row r="81" spans="1:9" x14ac:dyDescent="0.2">
      <c r="A81" s="251" t="s">
        <v>482</v>
      </c>
      <c r="B81" s="251"/>
      <c r="C81" s="251"/>
      <c r="D81" s="251"/>
      <c r="E81" s="251"/>
      <c r="F81" s="251"/>
      <c r="G81" s="16">
        <v>73</v>
      </c>
      <c r="H81" s="105">
        <v>0</v>
      </c>
      <c r="I81" s="105">
        <v>0</v>
      </c>
    </row>
    <row r="82" spans="1:9" x14ac:dyDescent="0.2">
      <c r="A82" s="252" t="s">
        <v>483</v>
      </c>
      <c r="B82" s="252"/>
      <c r="C82" s="252"/>
      <c r="D82" s="252"/>
      <c r="E82" s="252"/>
      <c r="F82" s="252"/>
      <c r="G82" s="16">
        <v>74</v>
      </c>
      <c r="H82" s="106">
        <v>0</v>
      </c>
      <c r="I82" s="106">
        <v>0</v>
      </c>
    </row>
    <row r="83" spans="1:9" x14ac:dyDescent="0.2">
      <c r="A83" s="206" t="s">
        <v>217</v>
      </c>
      <c r="B83" s="206"/>
      <c r="C83" s="206"/>
      <c r="D83" s="206"/>
      <c r="E83" s="206"/>
      <c r="F83" s="206"/>
      <c r="G83" s="249"/>
      <c r="H83" s="249"/>
      <c r="I83" s="249"/>
    </row>
    <row r="84" spans="1:9" x14ac:dyDescent="0.2">
      <c r="A84" s="233" t="s">
        <v>484</v>
      </c>
      <c r="B84" s="234"/>
      <c r="C84" s="234"/>
      <c r="D84" s="234"/>
      <c r="E84" s="234"/>
      <c r="F84" s="234"/>
      <c r="G84" s="16">
        <v>75</v>
      </c>
      <c r="H84" s="51">
        <f>H85+H86</f>
        <v>0</v>
      </c>
      <c r="I84" s="51">
        <f>I85+I86</f>
        <v>0</v>
      </c>
    </row>
    <row r="85" spans="1:9" x14ac:dyDescent="0.2">
      <c r="A85" s="236" t="s">
        <v>218</v>
      </c>
      <c r="B85" s="236"/>
      <c r="C85" s="236"/>
      <c r="D85" s="236"/>
      <c r="E85" s="236"/>
      <c r="F85" s="236"/>
      <c r="G85" s="15">
        <v>76</v>
      </c>
      <c r="H85" s="50">
        <v>0</v>
      </c>
      <c r="I85" s="50">
        <v>0</v>
      </c>
    </row>
    <row r="86" spans="1:9" x14ac:dyDescent="0.2">
      <c r="A86" s="238" t="s">
        <v>219</v>
      </c>
      <c r="B86" s="238"/>
      <c r="C86" s="238"/>
      <c r="D86" s="238"/>
      <c r="E86" s="238"/>
      <c r="F86" s="238"/>
      <c r="G86" s="18">
        <v>77</v>
      </c>
      <c r="H86" s="64">
        <v>0</v>
      </c>
      <c r="I86" s="64">
        <v>0</v>
      </c>
    </row>
    <row r="87" spans="1:9" x14ac:dyDescent="0.2">
      <c r="A87" s="239" t="s">
        <v>220</v>
      </c>
      <c r="B87" s="239"/>
      <c r="C87" s="239"/>
      <c r="D87" s="239"/>
      <c r="E87" s="239"/>
      <c r="F87" s="239"/>
      <c r="G87" s="240"/>
      <c r="H87" s="240"/>
      <c r="I87" s="240"/>
    </row>
    <row r="88" spans="1:9" x14ac:dyDescent="0.2">
      <c r="A88" s="241" t="s">
        <v>221</v>
      </c>
      <c r="B88" s="241"/>
      <c r="C88" s="241"/>
      <c r="D88" s="241"/>
      <c r="E88" s="241"/>
      <c r="F88" s="241"/>
      <c r="G88" s="15">
        <v>78</v>
      </c>
      <c r="H88" s="50">
        <v>18840714</v>
      </c>
      <c r="I88" s="50">
        <v>22469997</v>
      </c>
    </row>
    <row r="89" spans="1:9" ht="24.6" customHeight="1" x14ac:dyDescent="0.2">
      <c r="A89" s="242" t="s">
        <v>485</v>
      </c>
      <c r="B89" s="242"/>
      <c r="C89" s="242"/>
      <c r="D89" s="242"/>
      <c r="E89" s="242"/>
      <c r="F89" s="242"/>
      <c r="G89" s="16">
        <v>79</v>
      </c>
      <c r="H89" s="51">
        <f>H90+H97</f>
        <v>0</v>
      </c>
      <c r="I89" s="51">
        <f>I90+I97</f>
        <v>0</v>
      </c>
    </row>
    <row r="90" spans="1:9" ht="27" customHeight="1" x14ac:dyDescent="0.2">
      <c r="A90" s="242" t="s">
        <v>486</v>
      </c>
      <c r="B90" s="242"/>
      <c r="C90" s="242"/>
      <c r="D90" s="242"/>
      <c r="E90" s="242"/>
      <c r="F90" s="242"/>
      <c r="G90" s="16">
        <v>80</v>
      </c>
      <c r="H90" s="51">
        <f>H91+H92+H93+H94+H95</f>
        <v>0</v>
      </c>
      <c r="I90" s="51">
        <f>I91+I92+I93+I94+I95</f>
        <v>0</v>
      </c>
    </row>
    <row r="91" spans="1:9" ht="21.6" customHeight="1" x14ac:dyDescent="0.2">
      <c r="A91" s="243" t="s">
        <v>391</v>
      </c>
      <c r="B91" s="243"/>
      <c r="C91" s="243"/>
      <c r="D91" s="243"/>
      <c r="E91" s="243"/>
      <c r="F91" s="243"/>
      <c r="G91" s="15">
        <v>81</v>
      </c>
      <c r="H91" s="50">
        <v>0</v>
      </c>
      <c r="I91" s="50">
        <v>0</v>
      </c>
    </row>
    <row r="92" spans="1:9" ht="21.6" customHeight="1" x14ac:dyDescent="0.2">
      <c r="A92" s="243" t="s">
        <v>392</v>
      </c>
      <c r="B92" s="243"/>
      <c r="C92" s="243"/>
      <c r="D92" s="243"/>
      <c r="E92" s="243"/>
      <c r="F92" s="243"/>
      <c r="G92" s="15">
        <v>82</v>
      </c>
      <c r="H92" s="50">
        <v>0</v>
      </c>
      <c r="I92" s="50">
        <v>0</v>
      </c>
    </row>
    <row r="93" spans="1:9" ht="26.25" customHeight="1" x14ac:dyDescent="0.2">
      <c r="A93" s="243" t="s">
        <v>393</v>
      </c>
      <c r="B93" s="243"/>
      <c r="C93" s="243"/>
      <c r="D93" s="243"/>
      <c r="E93" s="243"/>
      <c r="F93" s="243"/>
      <c r="G93" s="15">
        <v>83</v>
      </c>
      <c r="H93" s="50">
        <v>0</v>
      </c>
      <c r="I93" s="50">
        <v>0</v>
      </c>
    </row>
    <row r="94" spans="1:9" ht="24.6" customHeight="1" x14ac:dyDescent="0.2">
      <c r="A94" s="243" t="s">
        <v>394</v>
      </c>
      <c r="B94" s="243"/>
      <c r="C94" s="243"/>
      <c r="D94" s="243"/>
      <c r="E94" s="243"/>
      <c r="F94" s="243"/>
      <c r="G94" s="15">
        <v>84</v>
      </c>
      <c r="H94" s="50">
        <v>0</v>
      </c>
      <c r="I94" s="50">
        <v>0</v>
      </c>
    </row>
    <row r="95" spans="1:9" ht="14.25" customHeight="1" x14ac:dyDescent="0.2">
      <c r="A95" s="243" t="s">
        <v>395</v>
      </c>
      <c r="B95" s="243"/>
      <c r="C95" s="243"/>
      <c r="D95" s="243"/>
      <c r="E95" s="243"/>
      <c r="F95" s="243"/>
      <c r="G95" s="15">
        <v>85</v>
      </c>
      <c r="H95" s="50">
        <v>0</v>
      </c>
      <c r="I95" s="50">
        <v>0</v>
      </c>
    </row>
    <row r="96" spans="1:9" x14ac:dyDescent="0.2">
      <c r="A96" s="243" t="s">
        <v>396</v>
      </c>
      <c r="B96" s="243"/>
      <c r="C96" s="243"/>
      <c r="D96" s="243"/>
      <c r="E96" s="243"/>
      <c r="F96" s="243"/>
      <c r="G96" s="15">
        <v>86</v>
      </c>
      <c r="H96" s="50">
        <v>0</v>
      </c>
      <c r="I96" s="50">
        <v>0</v>
      </c>
    </row>
    <row r="97" spans="1:9" ht="27.6" customHeight="1" x14ac:dyDescent="0.2">
      <c r="A97" s="242" t="s">
        <v>487</v>
      </c>
      <c r="B97" s="242"/>
      <c r="C97" s="242"/>
      <c r="D97" s="242"/>
      <c r="E97" s="242"/>
      <c r="F97" s="242"/>
      <c r="G97" s="16">
        <v>87</v>
      </c>
      <c r="H97" s="51">
        <f>H98+H99+H100+H101+H102+H103+H104+H105</f>
        <v>0</v>
      </c>
      <c r="I97" s="51">
        <f>I98+I99+I100+I101+I102+I103+I104+I105</f>
        <v>0</v>
      </c>
    </row>
    <row r="98" spans="1:9" ht="17.25" customHeight="1" x14ac:dyDescent="0.2">
      <c r="A98" s="243" t="s">
        <v>390</v>
      </c>
      <c r="B98" s="243"/>
      <c r="C98" s="243"/>
      <c r="D98" s="243"/>
      <c r="E98" s="243"/>
      <c r="F98" s="243"/>
      <c r="G98" s="15">
        <v>88</v>
      </c>
      <c r="H98" s="50">
        <v>0</v>
      </c>
      <c r="I98" s="50">
        <v>0</v>
      </c>
    </row>
    <row r="99" spans="1:9" ht="27.6" customHeight="1" x14ac:dyDescent="0.2">
      <c r="A99" s="243" t="s">
        <v>397</v>
      </c>
      <c r="B99" s="243"/>
      <c r="C99" s="243"/>
      <c r="D99" s="243"/>
      <c r="E99" s="243"/>
      <c r="F99" s="243"/>
      <c r="G99" s="15">
        <v>89</v>
      </c>
      <c r="H99" s="50">
        <v>0</v>
      </c>
      <c r="I99" s="50">
        <v>0</v>
      </c>
    </row>
    <row r="100" spans="1:9" ht="14.25" customHeight="1" x14ac:dyDescent="0.2">
      <c r="A100" s="243" t="s">
        <v>398</v>
      </c>
      <c r="B100" s="243"/>
      <c r="C100" s="243"/>
      <c r="D100" s="243"/>
      <c r="E100" s="243"/>
      <c r="F100" s="243"/>
      <c r="G100" s="15">
        <v>90</v>
      </c>
      <c r="H100" s="50">
        <v>0</v>
      </c>
      <c r="I100" s="50">
        <v>0</v>
      </c>
    </row>
    <row r="101" spans="1:9" ht="27.6" customHeight="1" x14ac:dyDescent="0.2">
      <c r="A101" s="243" t="s">
        <v>399</v>
      </c>
      <c r="B101" s="243"/>
      <c r="C101" s="243"/>
      <c r="D101" s="243"/>
      <c r="E101" s="243"/>
      <c r="F101" s="243"/>
      <c r="G101" s="15">
        <v>91</v>
      </c>
      <c r="H101" s="50">
        <v>0</v>
      </c>
      <c r="I101" s="50">
        <v>0</v>
      </c>
    </row>
    <row r="102" spans="1:9" ht="27.6" customHeight="1" x14ac:dyDescent="0.2">
      <c r="A102" s="243" t="s">
        <v>400</v>
      </c>
      <c r="B102" s="243"/>
      <c r="C102" s="243"/>
      <c r="D102" s="243"/>
      <c r="E102" s="243"/>
      <c r="F102" s="243"/>
      <c r="G102" s="15">
        <v>92</v>
      </c>
      <c r="H102" s="50">
        <v>0</v>
      </c>
      <c r="I102" s="50">
        <v>0</v>
      </c>
    </row>
    <row r="103" spans="1:9" ht="18" customHeight="1" x14ac:dyDescent="0.2">
      <c r="A103" s="243" t="s">
        <v>401</v>
      </c>
      <c r="B103" s="243"/>
      <c r="C103" s="243"/>
      <c r="D103" s="243"/>
      <c r="E103" s="243"/>
      <c r="F103" s="243"/>
      <c r="G103" s="15">
        <v>93</v>
      </c>
      <c r="H103" s="50">
        <v>0</v>
      </c>
      <c r="I103" s="50">
        <v>0</v>
      </c>
    </row>
    <row r="104" spans="1:9" ht="16.5" customHeight="1" x14ac:dyDescent="0.2">
      <c r="A104" s="243" t="s">
        <v>402</v>
      </c>
      <c r="B104" s="243"/>
      <c r="C104" s="243"/>
      <c r="D104" s="243"/>
      <c r="E104" s="243"/>
      <c r="F104" s="243"/>
      <c r="G104" s="15">
        <v>94</v>
      </c>
      <c r="H104" s="50">
        <v>0</v>
      </c>
      <c r="I104" s="50">
        <v>0</v>
      </c>
    </row>
    <row r="105" spans="1:9" ht="16.5" customHeight="1" x14ac:dyDescent="0.2">
      <c r="A105" s="243" t="s">
        <v>403</v>
      </c>
      <c r="B105" s="243"/>
      <c r="C105" s="243"/>
      <c r="D105" s="243"/>
      <c r="E105" s="243"/>
      <c r="F105" s="243"/>
      <c r="G105" s="15">
        <v>95</v>
      </c>
      <c r="H105" s="50">
        <v>0</v>
      </c>
      <c r="I105" s="50">
        <v>0</v>
      </c>
    </row>
    <row r="106" spans="1:9" ht="31.5" customHeight="1" x14ac:dyDescent="0.2">
      <c r="A106" s="243" t="s">
        <v>404</v>
      </c>
      <c r="B106" s="243"/>
      <c r="C106" s="243"/>
      <c r="D106" s="243"/>
      <c r="E106" s="243"/>
      <c r="F106" s="243"/>
      <c r="G106" s="15">
        <v>96</v>
      </c>
      <c r="H106" s="50">
        <v>0</v>
      </c>
      <c r="I106" s="50">
        <v>0</v>
      </c>
    </row>
    <row r="107" spans="1:9" ht="31.15" customHeight="1" x14ac:dyDescent="0.2">
      <c r="A107" s="244" t="s">
        <v>488</v>
      </c>
      <c r="B107" s="244"/>
      <c r="C107" s="244"/>
      <c r="D107" s="244"/>
      <c r="E107" s="244"/>
      <c r="F107" s="244"/>
      <c r="G107" s="17">
        <v>97</v>
      </c>
      <c r="H107" s="52">
        <f>H90+H97-H96-H106</f>
        <v>0</v>
      </c>
      <c r="I107" s="52">
        <f>I90+I97-I96-I106</f>
        <v>0</v>
      </c>
    </row>
    <row r="108" spans="1:9" ht="31.15" customHeight="1" x14ac:dyDescent="0.2">
      <c r="A108" s="244" t="s">
        <v>489</v>
      </c>
      <c r="B108" s="244"/>
      <c r="C108" s="244"/>
      <c r="D108" s="244"/>
      <c r="E108" s="244"/>
      <c r="F108" s="244"/>
      <c r="G108" s="17">
        <v>98</v>
      </c>
      <c r="H108" s="52">
        <f>H88+H107</f>
        <v>18840714</v>
      </c>
      <c r="I108" s="52">
        <f>I88+I107</f>
        <v>22469997</v>
      </c>
    </row>
    <row r="109" spans="1:9" ht="28.9" customHeight="1" x14ac:dyDescent="0.2">
      <c r="A109" s="206" t="s">
        <v>222</v>
      </c>
      <c r="B109" s="206"/>
      <c r="C109" s="206"/>
      <c r="D109" s="206"/>
      <c r="E109" s="206"/>
      <c r="F109" s="206"/>
      <c r="G109" s="249"/>
      <c r="H109" s="249"/>
      <c r="I109" s="249"/>
    </row>
    <row r="110" spans="1:9" ht="23.45" customHeight="1" x14ac:dyDescent="0.2">
      <c r="A110" s="233" t="s">
        <v>490</v>
      </c>
      <c r="B110" s="234"/>
      <c r="C110" s="234"/>
      <c r="D110" s="234"/>
      <c r="E110" s="234"/>
      <c r="F110" s="234"/>
      <c r="G110" s="16">
        <v>99</v>
      </c>
      <c r="H110" s="51">
        <f>H111+H112</f>
        <v>18840714</v>
      </c>
      <c r="I110" s="51">
        <f>I111+I112</f>
        <v>22469997</v>
      </c>
    </row>
    <row r="111" spans="1:9" x14ac:dyDescent="0.2">
      <c r="A111" s="235" t="s">
        <v>405</v>
      </c>
      <c r="B111" s="236"/>
      <c r="C111" s="236"/>
      <c r="D111" s="236"/>
      <c r="E111" s="236"/>
      <c r="F111" s="236"/>
      <c r="G111" s="15">
        <v>100</v>
      </c>
      <c r="H111" s="50">
        <v>18840714</v>
      </c>
      <c r="I111" s="50">
        <v>22469997</v>
      </c>
    </row>
    <row r="112" spans="1:9" x14ac:dyDescent="0.2">
      <c r="A112" s="237" t="s">
        <v>406</v>
      </c>
      <c r="B112" s="238"/>
      <c r="C112" s="238"/>
      <c r="D112" s="238"/>
      <c r="E112" s="238"/>
      <c r="F112" s="238"/>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39"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59" t="s">
        <v>223</v>
      </c>
      <c r="B1" s="287"/>
      <c r="C1" s="287"/>
      <c r="D1" s="287"/>
      <c r="E1" s="287"/>
      <c r="F1" s="287"/>
      <c r="G1" s="287"/>
      <c r="H1" s="287"/>
      <c r="I1" s="287"/>
    </row>
    <row r="2" spans="1:9" x14ac:dyDescent="0.2">
      <c r="A2" s="258" t="s">
        <v>577</v>
      </c>
      <c r="B2" s="214"/>
      <c r="C2" s="214"/>
      <c r="D2" s="214"/>
      <c r="E2" s="214"/>
      <c r="F2" s="214"/>
      <c r="G2" s="214"/>
      <c r="H2" s="214"/>
      <c r="I2" s="214"/>
    </row>
    <row r="3" spans="1:9" x14ac:dyDescent="0.2">
      <c r="A3" s="247" t="s">
        <v>491</v>
      </c>
      <c r="B3" s="289"/>
      <c r="C3" s="289"/>
      <c r="D3" s="289"/>
      <c r="E3" s="289"/>
      <c r="F3" s="289"/>
      <c r="G3" s="289"/>
      <c r="H3" s="289"/>
      <c r="I3" s="289"/>
    </row>
    <row r="4" spans="1:9" x14ac:dyDescent="0.2">
      <c r="A4" s="288" t="s">
        <v>512</v>
      </c>
      <c r="B4" s="220"/>
      <c r="C4" s="220"/>
      <c r="D4" s="220"/>
      <c r="E4" s="220"/>
      <c r="F4" s="220"/>
      <c r="G4" s="220"/>
      <c r="H4" s="220"/>
      <c r="I4" s="221"/>
    </row>
    <row r="5" spans="1:9" ht="23.25" thickBot="1" x14ac:dyDescent="0.25">
      <c r="A5" s="290" t="s">
        <v>224</v>
      </c>
      <c r="B5" s="291"/>
      <c r="C5" s="291"/>
      <c r="D5" s="291"/>
      <c r="E5" s="291"/>
      <c r="F5" s="292"/>
      <c r="G5" s="12" t="s">
        <v>225</v>
      </c>
      <c r="H5" s="44" t="s">
        <v>226</v>
      </c>
      <c r="I5" s="44" t="s">
        <v>227</v>
      </c>
    </row>
    <row r="6" spans="1:9" x14ac:dyDescent="0.2">
      <c r="A6" s="293">
        <v>1</v>
      </c>
      <c r="B6" s="294"/>
      <c r="C6" s="294"/>
      <c r="D6" s="294"/>
      <c r="E6" s="294"/>
      <c r="F6" s="295"/>
      <c r="G6" s="19">
        <v>2</v>
      </c>
      <c r="H6" s="19" t="s">
        <v>228</v>
      </c>
      <c r="I6" s="19" t="s">
        <v>229</v>
      </c>
    </row>
    <row r="7" spans="1:9" x14ac:dyDescent="0.2">
      <c r="A7" s="266" t="s">
        <v>230</v>
      </c>
      <c r="B7" s="267"/>
      <c r="C7" s="267"/>
      <c r="D7" s="267"/>
      <c r="E7" s="267"/>
      <c r="F7" s="267"/>
      <c r="G7" s="267"/>
      <c r="H7" s="267"/>
      <c r="I7" s="268"/>
    </row>
    <row r="8" spans="1:9" ht="12.75" customHeight="1" x14ac:dyDescent="0.2">
      <c r="A8" s="269" t="s">
        <v>231</v>
      </c>
      <c r="B8" s="270"/>
      <c r="C8" s="270"/>
      <c r="D8" s="270"/>
      <c r="E8" s="270"/>
      <c r="F8" s="271"/>
      <c r="G8" s="20">
        <v>1</v>
      </c>
      <c r="H8" s="45">
        <v>21073883</v>
      </c>
      <c r="I8" s="45">
        <v>30009401</v>
      </c>
    </row>
    <row r="9" spans="1:9" ht="12.75" customHeight="1" x14ac:dyDescent="0.2">
      <c r="A9" s="284" t="s">
        <v>232</v>
      </c>
      <c r="B9" s="285"/>
      <c r="C9" s="285"/>
      <c r="D9" s="285"/>
      <c r="E9" s="285"/>
      <c r="F9" s="286"/>
      <c r="G9" s="16">
        <v>2</v>
      </c>
      <c r="H9" s="46">
        <f>H10+H11+H12+H13+H14+H15+H16+H17</f>
        <v>4362629</v>
      </c>
      <c r="I9" s="46">
        <f>I10+I11+I12+I13+I14+I15+I16+I17</f>
        <v>-2781717</v>
      </c>
    </row>
    <row r="10" spans="1:9" ht="12.75" customHeight="1" x14ac:dyDescent="0.2">
      <c r="A10" s="281" t="s">
        <v>233</v>
      </c>
      <c r="B10" s="282"/>
      <c r="C10" s="282"/>
      <c r="D10" s="282"/>
      <c r="E10" s="282"/>
      <c r="F10" s="283"/>
      <c r="G10" s="21">
        <v>3</v>
      </c>
      <c r="H10" s="47">
        <v>4398069</v>
      </c>
      <c r="I10" s="47">
        <v>5118015</v>
      </c>
    </row>
    <row r="11" spans="1:9" ht="31.15" customHeight="1" x14ac:dyDescent="0.2">
      <c r="A11" s="281" t="s">
        <v>234</v>
      </c>
      <c r="B11" s="282"/>
      <c r="C11" s="282"/>
      <c r="D11" s="282"/>
      <c r="E11" s="282"/>
      <c r="F11" s="283"/>
      <c r="G11" s="21">
        <v>4</v>
      </c>
      <c r="H11" s="47">
        <v>13999</v>
      </c>
      <c r="I11" s="47">
        <v>-55361</v>
      </c>
    </row>
    <row r="12" spans="1:9" ht="28.15" customHeight="1" x14ac:dyDescent="0.2">
      <c r="A12" s="281" t="s">
        <v>235</v>
      </c>
      <c r="B12" s="282"/>
      <c r="C12" s="282"/>
      <c r="D12" s="282"/>
      <c r="E12" s="282"/>
      <c r="F12" s="283"/>
      <c r="G12" s="21">
        <v>5</v>
      </c>
      <c r="H12" s="47">
        <v>-110702</v>
      </c>
      <c r="I12" s="47">
        <v>-158091</v>
      </c>
    </row>
    <row r="13" spans="1:9" ht="12.75" customHeight="1" x14ac:dyDescent="0.2">
      <c r="A13" s="281" t="s">
        <v>236</v>
      </c>
      <c r="B13" s="282"/>
      <c r="C13" s="282"/>
      <c r="D13" s="282"/>
      <c r="E13" s="282"/>
      <c r="F13" s="283"/>
      <c r="G13" s="21">
        <v>6</v>
      </c>
      <c r="H13" s="47">
        <v>-661102</v>
      </c>
      <c r="I13" s="47">
        <v>-8852743</v>
      </c>
    </row>
    <row r="14" spans="1:9" ht="12.75" customHeight="1" x14ac:dyDescent="0.2">
      <c r="A14" s="281" t="s">
        <v>237</v>
      </c>
      <c r="B14" s="282"/>
      <c r="C14" s="282"/>
      <c r="D14" s="282"/>
      <c r="E14" s="282"/>
      <c r="F14" s="283"/>
      <c r="G14" s="21">
        <v>7</v>
      </c>
      <c r="H14" s="47">
        <v>190139</v>
      </c>
      <c r="I14" s="47">
        <v>759150</v>
      </c>
    </row>
    <row r="15" spans="1:9" ht="12.75" customHeight="1" x14ac:dyDescent="0.2">
      <c r="A15" s="281" t="s">
        <v>238</v>
      </c>
      <c r="B15" s="282"/>
      <c r="C15" s="282"/>
      <c r="D15" s="282"/>
      <c r="E15" s="282"/>
      <c r="F15" s="283"/>
      <c r="G15" s="21">
        <v>8</v>
      </c>
      <c r="H15" s="47">
        <v>0</v>
      </c>
      <c r="I15" s="47">
        <v>0</v>
      </c>
    </row>
    <row r="16" spans="1:9" ht="12.75" customHeight="1" x14ac:dyDescent="0.2">
      <c r="A16" s="281" t="s">
        <v>239</v>
      </c>
      <c r="B16" s="282"/>
      <c r="C16" s="282"/>
      <c r="D16" s="282"/>
      <c r="E16" s="282"/>
      <c r="F16" s="283"/>
      <c r="G16" s="21">
        <v>9</v>
      </c>
      <c r="H16" s="47">
        <v>35317</v>
      </c>
      <c r="I16" s="47">
        <v>-27964</v>
      </c>
    </row>
    <row r="17" spans="1:9" ht="27.6" customHeight="1" x14ac:dyDescent="0.2">
      <c r="A17" s="281" t="s">
        <v>240</v>
      </c>
      <c r="B17" s="282"/>
      <c r="C17" s="282"/>
      <c r="D17" s="282"/>
      <c r="E17" s="282"/>
      <c r="F17" s="283"/>
      <c r="G17" s="21">
        <v>10</v>
      </c>
      <c r="H17" s="47">
        <v>496909</v>
      </c>
      <c r="I17" s="47">
        <v>435277</v>
      </c>
    </row>
    <row r="18" spans="1:9" ht="29.45" customHeight="1" x14ac:dyDescent="0.2">
      <c r="A18" s="260" t="s">
        <v>241</v>
      </c>
      <c r="B18" s="261"/>
      <c r="C18" s="261"/>
      <c r="D18" s="261"/>
      <c r="E18" s="261"/>
      <c r="F18" s="262"/>
      <c r="G18" s="16">
        <v>11</v>
      </c>
      <c r="H18" s="46">
        <f>H8+H9</f>
        <v>25436512</v>
      </c>
      <c r="I18" s="46">
        <f>I8+I9</f>
        <v>27227684</v>
      </c>
    </row>
    <row r="19" spans="1:9" ht="12.75" customHeight="1" x14ac:dyDescent="0.2">
      <c r="A19" s="284" t="s">
        <v>242</v>
      </c>
      <c r="B19" s="285"/>
      <c r="C19" s="285"/>
      <c r="D19" s="285"/>
      <c r="E19" s="285"/>
      <c r="F19" s="286"/>
      <c r="G19" s="16">
        <v>12</v>
      </c>
      <c r="H19" s="46">
        <f>H20+H21+H22+H23</f>
        <v>-17662216</v>
      </c>
      <c r="I19" s="46">
        <f>I20+I21+I22+I23</f>
        <v>-9257457</v>
      </c>
    </row>
    <row r="20" spans="1:9" ht="12.75" customHeight="1" x14ac:dyDescent="0.2">
      <c r="A20" s="281" t="s">
        <v>243</v>
      </c>
      <c r="B20" s="282"/>
      <c r="C20" s="282"/>
      <c r="D20" s="282"/>
      <c r="E20" s="282"/>
      <c r="F20" s="283"/>
      <c r="G20" s="21">
        <v>13</v>
      </c>
      <c r="H20" s="47">
        <v>6736824</v>
      </c>
      <c r="I20" s="47">
        <v>-3278068</v>
      </c>
    </row>
    <row r="21" spans="1:9" ht="12.75" customHeight="1" x14ac:dyDescent="0.2">
      <c r="A21" s="281" t="s">
        <v>244</v>
      </c>
      <c r="B21" s="282"/>
      <c r="C21" s="282"/>
      <c r="D21" s="282"/>
      <c r="E21" s="282"/>
      <c r="F21" s="283"/>
      <c r="G21" s="21">
        <v>14</v>
      </c>
      <c r="H21" s="47">
        <v>-21701268</v>
      </c>
      <c r="I21" s="47">
        <v>-6920703</v>
      </c>
    </row>
    <row r="22" spans="1:9" ht="12.75" customHeight="1" x14ac:dyDescent="0.2">
      <c r="A22" s="281" t="s">
        <v>245</v>
      </c>
      <c r="B22" s="282"/>
      <c r="C22" s="282"/>
      <c r="D22" s="282"/>
      <c r="E22" s="282"/>
      <c r="F22" s="283"/>
      <c r="G22" s="21">
        <v>15</v>
      </c>
      <c r="H22" s="47">
        <v>-2329093</v>
      </c>
      <c r="I22" s="47">
        <v>1199933</v>
      </c>
    </row>
    <row r="23" spans="1:9" ht="12.75" customHeight="1" x14ac:dyDescent="0.2">
      <c r="A23" s="281" t="s">
        <v>246</v>
      </c>
      <c r="B23" s="282"/>
      <c r="C23" s="282"/>
      <c r="D23" s="282"/>
      <c r="E23" s="282"/>
      <c r="F23" s="283"/>
      <c r="G23" s="21">
        <v>16</v>
      </c>
      <c r="H23" s="47">
        <v>-368679</v>
      </c>
      <c r="I23" s="47">
        <v>-258619</v>
      </c>
    </row>
    <row r="24" spans="1:9" ht="12.75" customHeight="1" x14ac:dyDescent="0.2">
      <c r="A24" s="260" t="s">
        <v>247</v>
      </c>
      <c r="B24" s="261"/>
      <c r="C24" s="261"/>
      <c r="D24" s="261"/>
      <c r="E24" s="261"/>
      <c r="F24" s="262"/>
      <c r="G24" s="16">
        <v>17</v>
      </c>
      <c r="H24" s="46">
        <f>H18+H19</f>
        <v>7774296</v>
      </c>
      <c r="I24" s="46">
        <f>I18+I19</f>
        <v>17970227</v>
      </c>
    </row>
    <row r="25" spans="1:9" ht="12.75" customHeight="1" x14ac:dyDescent="0.2">
      <c r="A25" s="272" t="s">
        <v>248</v>
      </c>
      <c r="B25" s="273"/>
      <c r="C25" s="273"/>
      <c r="D25" s="273"/>
      <c r="E25" s="273"/>
      <c r="F25" s="274"/>
      <c r="G25" s="21">
        <v>18</v>
      </c>
      <c r="H25" s="47">
        <v>-193512</v>
      </c>
      <c r="I25" s="47">
        <v>-751623</v>
      </c>
    </row>
    <row r="26" spans="1:9" ht="12.75" customHeight="1" x14ac:dyDescent="0.2">
      <c r="A26" s="272" t="s">
        <v>249</v>
      </c>
      <c r="B26" s="273"/>
      <c r="C26" s="273"/>
      <c r="D26" s="273"/>
      <c r="E26" s="273"/>
      <c r="F26" s="274"/>
      <c r="G26" s="21">
        <v>19</v>
      </c>
      <c r="H26" s="47">
        <v>-1365950</v>
      </c>
      <c r="I26" s="47">
        <v>-6294198</v>
      </c>
    </row>
    <row r="27" spans="1:9" ht="28.9" customHeight="1" x14ac:dyDescent="0.2">
      <c r="A27" s="263" t="s">
        <v>250</v>
      </c>
      <c r="B27" s="264"/>
      <c r="C27" s="264"/>
      <c r="D27" s="264"/>
      <c r="E27" s="264"/>
      <c r="F27" s="265"/>
      <c r="G27" s="17">
        <v>20</v>
      </c>
      <c r="H27" s="48">
        <f>H24+H25+H26</f>
        <v>6214834</v>
      </c>
      <c r="I27" s="48">
        <f>I24+I25+I26</f>
        <v>10924406</v>
      </c>
    </row>
    <row r="28" spans="1:9" x14ac:dyDescent="0.2">
      <c r="A28" s="266" t="s">
        <v>251</v>
      </c>
      <c r="B28" s="267"/>
      <c r="C28" s="267"/>
      <c r="D28" s="267"/>
      <c r="E28" s="267"/>
      <c r="F28" s="267"/>
      <c r="G28" s="267"/>
      <c r="H28" s="267"/>
      <c r="I28" s="268"/>
    </row>
    <row r="29" spans="1:9" ht="23.45" customHeight="1" x14ac:dyDescent="0.2">
      <c r="A29" s="269" t="s">
        <v>252</v>
      </c>
      <c r="B29" s="270"/>
      <c r="C29" s="270"/>
      <c r="D29" s="270"/>
      <c r="E29" s="270"/>
      <c r="F29" s="271"/>
      <c r="G29" s="20">
        <v>21</v>
      </c>
      <c r="H29" s="49">
        <v>4048</v>
      </c>
      <c r="I29" s="49">
        <v>49119</v>
      </c>
    </row>
    <row r="30" spans="1:9" ht="12.75" customHeight="1" x14ac:dyDescent="0.2">
      <c r="A30" s="272" t="s">
        <v>253</v>
      </c>
      <c r="B30" s="273"/>
      <c r="C30" s="273"/>
      <c r="D30" s="273"/>
      <c r="E30" s="273"/>
      <c r="F30" s="274"/>
      <c r="G30" s="21">
        <v>22</v>
      </c>
      <c r="H30" s="50">
        <v>0</v>
      </c>
      <c r="I30" s="50">
        <v>0</v>
      </c>
    </row>
    <row r="31" spans="1:9" ht="12.75" customHeight="1" x14ac:dyDescent="0.2">
      <c r="A31" s="272" t="s">
        <v>254</v>
      </c>
      <c r="B31" s="273"/>
      <c r="C31" s="273"/>
      <c r="D31" s="273"/>
      <c r="E31" s="273"/>
      <c r="F31" s="274"/>
      <c r="G31" s="21">
        <v>23</v>
      </c>
      <c r="H31" s="50">
        <v>660523</v>
      </c>
      <c r="I31" s="50">
        <v>1347000</v>
      </c>
    </row>
    <row r="32" spans="1:9" ht="12.75" customHeight="1" x14ac:dyDescent="0.2">
      <c r="A32" s="272" t="s">
        <v>255</v>
      </c>
      <c r="B32" s="273"/>
      <c r="C32" s="273"/>
      <c r="D32" s="273"/>
      <c r="E32" s="273"/>
      <c r="F32" s="274"/>
      <c r="G32" s="21">
        <v>24</v>
      </c>
      <c r="H32" s="50">
        <v>48987</v>
      </c>
      <c r="I32" s="50">
        <v>7492672</v>
      </c>
    </row>
    <row r="33" spans="1:9" ht="12.75" customHeight="1" x14ac:dyDescent="0.2">
      <c r="A33" s="272" t="s">
        <v>256</v>
      </c>
      <c r="B33" s="273"/>
      <c r="C33" s="273"/>
      <c r="D33" s="273"/>
      <c r="E33" s="273"/>
      <c r="F33" s="274"/>
      <c r="G33" s="21">
        <v>25</v>
      </c>
      <c r="H33" s="50">
        <v>1792336</v>
      </c>
      <c r="I33" s="50">
        <v>0</v>
      </c>
    </row>
    <row r="34" spans="1:9" ht="12.75" customHeight="1" x14ac:dyDescent="0.2">
      <c r="A34" s="272" t="s">
        <v>257</v>
      </c>
      <c r="B34" s="273"/>
      <c r="C34" s="273"/>
      <c r="D34" s="273"/>
      <c r="E34" s="273"/>
      <c r="F34" s="274"/>
      <c r="G34" s="21">
        <v>26</v>
      </c>
      <c r="H34" s="50">
        <v>43881</v>
      </c>
      <c r="I34" s="50">
        <v>0</v>
      </c>
    </row>
    <row r="35" spans="1:9" ht="27.6" customHeight="1" x14ac:dyDescent="0.2">
      <c r="A35" s="260" t="s">
        <v>258</v>
      </c>
      <c r="B35" s="261"/>
      <c r="C35" s="261"/>
      <c r="D35" s="261"/>
      <c r="E35" s="261"/>
      <c r="F35" s="262"/>
      <c r="G35" s="16">
        <v>27</v>
      </c>
      <c r="H35" s="51">
        <f>H29+H30+H31+H32+H33+H34</f>
        <v>2549775</v>
      </c>
      <c r="I35" s="51">
        <f>I29+I30+I31+I32+I33+I34</f>
        <v>8888791</v>
      </c>
    </row>
    <row r="36" spans="1:9" ht="26.45" customHeight="1" x14ac:dyDescent="0.2">
      <c r="A36" s="272" t="s">
        <v>259</v>
      </c>
      <c r="B36" s="273"/>
      <c r="C36" s="273"/>
      <c r="D36" s="273"/>
      <c r="E36" s="273"/>
      <c r="F36" s="274"/>
      <c r="G36" s="21">
        <v>28</v>
      </c>
      <c r="H36" s="50">
        <v>-1998869</v>
      </c>
      <c r="I36" s="50">
        <v>-2296241</v>
      </c>
    </row>
    <row r="37" spans="1:9" ht="12.75" customHeight="1" x14ac:dyDescent="0.2">
      <c r="A37" s="272" t="s">
        <v>260</v>
      </c>
      <c r="B37" s="273"/>
      <c r="C37" s="273"/>
      <c r="D37" s="273"/>
      <c r="E37" s="273"/>
      <c r="F37" s="274"/>
      <c r="G37" s="21">
        <v>29</v>
      </c>
      <c r="H37" s="50">
        <v>0</v>
      </c>
      <c r="I37" s="50">
        <v>0</v>
      </c>
    </row>
    <row r="38" spans="1:9" ht="12.75" customHeight="1" x14ac:dyDescent="0.2">
      <c r="A38" s="272" t="s">
        <v>261</v>
      </c>
      <c r="B38" s="273"/>
      <c r="C38" s="273"/>
      <c r="D38" s="273"/>
      <c r="E38" s="273"/>
      <c r="F38" s="274"/>
      <c r="G38" s="21">
        <v>30</v>
      </c>
      <c r="H38" s="50">
        <v>0</v>
      </c>
      <c r="I38" s="50">
        <v>0</v>
      </c>
    </row>
    <row r="39" spans="1:9" ht="12.75" customHeight="1" x14ac:dyDescent="0.2">
      <c r="A39" s="272" t="s">
        <v>262</v>
      </c>
      <c r="B39" s="273"/>
      <c r="C39" s="273"/>
      <c r="D39" s="273"/>
      <c r="E39" s="273"/>
      <c r="F39" s="274"/>
      <c r="G39" s="21">
        <v>31</v>
      </c>
      <c r="H39" s="50">
        <v>0</v>
      </c>
      <c r="I39" s="50">
        <v>0</v>
      </c>
    </row>
    <row r="40" spans="1:9" ht="12.75" customHeight="1" x14ac:dyDescent="0.2">
      <c r="A40" s="272" t="s">
        <v>263</v>
      </c>
      <c r="B40" s="273"/>
      <c r="C40" s="273"/>
      <c r="D40" s="273"/>
      <c r="E40" s="273"/>
      <c r="F40" s="274"/>
      <c r="G40" s="21">
        <v>32</v>
      </c>
      <c r="H40" s="50">
        <v>0</v>
      </c>
      <c r="I40" s="50">
        <v>0</v>
      </c>
    </row>
    <row r="41" spans="1:9" ht="22.9" customHeight="1" x14ac:dyDescent="0.2">
      <c r="A41" s="260" t="s">
        <v>264</v>
      </c>
      <c r="B41" s="261"/>
      <c r="C41" s="261"/>
      <c r="D41" s="261"/>
      <c r="E41" s="261"/>
      <c r="F41" s="262"/>
      <c r="G41" s="16">
        <v>33</v>
      </c>
      <c r="H41" s="51">
        <f>H36+H37+H38+H39+H40</f>
        <v>-1998869</v>
      </c>
      <c r="I41" s="51">
        <f>I36+I37+I38+I39+I40</f>
        <v>-2296241</v>
      </c>
    </row>
    <row r="42" spans="1:9" ht="30.6" customHeight="1" x14ac:dyDescent="0.2">
      <c r="A42" s="263" t="s">
        <v>265</v>
      </c>
      <c r="B42" s="264"/>
      <c r="C42" s="264"/>
      <c r="D42" s="264"/>
      <c r="E42" s="264"/>
      <c r="F42" s="265"/>
      <c r="G42" s="17">
        <v>34</v>
      </c>
      <c r="H42" s="52">
        <f>H35+H41</f>
        <v>550906</v>
      </c>
      <c r="I42" s="52">
        <f>I35+I41</f>
        <v>6592550</v>
      </c>
    </row>
    <row r="43" spans="1:9" x14ac:dyDescent="0.2">
      <c r="A43" s="266" t="s">
        <v>266</v>
      </c>
      <c r="B43" s="267"/>
      <c r="C43" s="267"/>
      <c r="D43" s="267"/>
      <c r="E43" s="267"/>
      <c r="F43" s="267"/>
      <c r="G43" s="267"/>
      <c r="H43" s="267"/>
      <c r="I43" s="268"/>
    </row>
    <row r="44" spans="1:9" ht="12.75" customHeight="1" x14ac:dyDescent="0.2">
      <c r="A44" s="269" t="s">
        <v>267</v>
      </c>
      <c r="B44" s="270"/>
      <c r="C44" s="270"/>
      <c r="D44" s="270"/>
      <c r="E44" s="270"/>
      <c r="F44" s="271"/>
      <c r="G44" s="20">
        <v>35</v>
      </c>
      <c r="H44" s="49">
        <v>0</v>
      </c>
      <c r="I44" s="49">
        <v>0</v>
      </c>
    </row>
    <row r="45" spans="1:9" ht="27.6" customHeight="1" x14ac:dyDescent="0.2">
      <c r="A45" s="272" t="s">
        <v>268</v>
      </c>
      <c r="B45" s="273"/>
      <c r="C45" s="273"/>
      <c r="D45" s="273"/>
      <c r="E45" s="273"/>
      <c r="F45" s="274"/>
      <c r="G45" s="21">
        <v>36</v>
      </c>
      <c r="H45" s="50">
        <v>0</v>
      </c>
      <c r="I45" s="50">
        <v>0</v>
      </c>
    </row>
    <row r="46" spans="1:9" ht="12.75" customHeight="1" x14ac:dyDescent="0.2">
      <c r="A46" s="272" t="s">
        <v>269</v>
      </c>
      <c r="B46" s="273"/>
      <c r="C46" s="273"/>
      <c r="D46" s="273"/>
      <c r="E46" s="273"/>
      <c r="F46" s="274"/>
      <c r="G46" s="21">
        <v>37</v>
      </c>
      <c r="H46" s="50">
        <v>0</v>
      </c>
      <c r="I46" s="50">
        <v>0</v>
      </c>
    </row>
    <row r="47" spans="1:9" ht="12.75" customHeight="1" x14ac:dyDescent="0.2">
      <c r="A47" s="272" t="s">
        <v>270</v>
      </c>
      <c r="B47" s="273"/>
      <c r="C47" s="273"/>
      <c r="D47" s="273"/>
      <c r="E47" s="273"/>
      <c r="F47" s="274"/>
      <c r="G47" s="21">
        <v>38</v>
      </c>
      <c r="H47" s="50">
        <v>0</v>
      </c>
      <c r="I47" s="50">
        <v>0</v>
      </c>
    </row>
    <row r="48" spans="1:9" ht="25.9" customHeight="1" x14ac:dyDescent="0.2">
      <c r="A48" s="260" t="s">
        <v>271</v>
      </c>
      <c r="B48" s="261"/>
      <c r="C48" s="261"/>
      <c r="D48" s="261"/>
      <c r="E48" s="261"/>
      <c r="F48" s="262"/>
      <c r="G48" s="16">
        <v>39</v>
      </c>
      <c r="H48" s="51">
        <f>H44+H45+H46+H47</f>
        <v>0</v>
      </c>
      <c r="I48" s="51">
        <f>I44+I45+I46+I47</f>
        <v>0</v>
      </c>
    </row>
    <row r="49" spans="1:9" ht="24.6" customHeight="1" x14ac:dyDescent="0.2">
      <c r="A49" s="272" t="s">
        <v>272</v>
      </c>
      <c r="B49" s="273"/>
      <c r="C49" s="273"/>
      <c r="D49" s="273"/>
      <c r="E49" s="273"/>
      <c r="F49" s="274"/>
      <c r="G49" s="21">
        <v>40</v>
      </c>
      <c r="H49" s="50">
        <v>-2401974</v>
      </c>
      <c r="I49" s="50">
        <v>-1256372</v>
      </c>
    </row>
    <row r="50" spans="1:9" ht="12.75" customHeight="1" x14ac:dyDescent="0.2">
      <c r="A50" s="272" t="s">
        <v>273</v>
      </c>
      <c r="B50" s="273"/>
      <c r="C50" s="273"/>
      <c r="D50" s="273"/>
      <c r="E50" s="273"/>
      <c r="F50" s="274"/>
      <c r="G50" s="21">
        <v>41</v>
      </c>
      <c r="H50" s="50">
        <v>-7934021</v>
      </c>
      <c r="I50" s="50">
        <v>-19896566</v>
      </c>
    </row>
    <row r="51" spans="1:9" ht="12.75" customHeight="1" x14ac:dyDescent="0.2">
      <c r="A51" s="272" t="s">
        <v>274</v>
      </c>
      <c r="B51" s="273"/>
      <c r="C51" s="273"/>
      <c r="D51" s="273"/>
      <c r="E51" s="273"/>
      <c r="F51" s="274"/>
      <c r="G51" s="21">
        <v>42</v>
      </c>
      <c r="H51" s="50">
        <v>-1366706</v>
      </c>
      <c r="I51" s="50">
        <v>-1975614</v>
      </c>
    </row>
    <row r="52" spans="1:9" ht="26.45" customHeight="1" x14ac:dyDescent="0.2">
      <c r="A52" s="272" t="s">
        <v>275</v>
      </c>
      <c r="B52" s="273"/>
      <c r="C52" s="273"/>
      <c r="D52" s="273"/>
      <c r="E52" s="273"/>
      <c r="F52" s="274"/>
      <c r="G52" s="21">
        <v>43</v>
      </c>
      <c r="H52" s="50">
        <v>-183760</v>
      </c>
      <c r="I52" s="50">
        <v>-627764</v>
      </c>
    </row>
    <row r="53" spans="1:9" ht="12.75" customHeight="1" x14ac:dyDescent="0.2">
      <c r="A53" s="272" t="s">
        <v>276</v>
      </c>
      <c r="B53" s="273"/>
      <c r="C53" s="273"/>
      <c r="D53" s="273"/>
      <c r="E53" s="273"/>
      <c r="F53" s="274"/>
      <c r="G53" s="21">
        <v>44</v>
      </c>
      <c r="H53" s="50">
        <v>0</v>
      </c>
      <c r="I53" s="50">
        <v>0</v>
      </c>
    </row>
    <row r="54" spans="1:9" ht="27.6" customHeight="1" x14ac:dyDescent="0.2">
      <c r="A54" s="260" t="s">
        <v>277</v>
      </c>
      <c r="B54" s="261"/>
      <c r="C54" s="261"/>
      <c r="D54" s="261"/>
      <c r="E54" s="261"/>
      <c r="F54" s="262"/>
      <c r="G54" s="16">
        <v>45</v>
      </c>
      <c r="H54" s="51">
        <f>H49+H50+H51+H52+H53</f>
        <v>-11886461</v>
      </c>
      <c r="I54" s="51">
        <f>I49+I50+I51+I52+I53</f>
        <v>-23756316</v>
      </c>
    </row>
    <row r="55" spans="1:9" ht="27.6" customHeight="1" x14ac:dyDescent="0.2">
      <c r="A55" s="275" t="s">
        <v>278</v>
      </c>
      <c r="B55" s="276"/>
      <c r="C55" s="276"/>
      <c r="D55" s="276"/>
      <c r="E55" s="276"/>
      <c r="F55" s="277"/>
      <c r="G55" s="16">
        <v>46</v>
      </c>
      <c r="H55" s="51">
        <f>H48+H54</f>
        <v>-11886461</v>
      </c>
      <c r="I55" s="51">
        <f>I48+I54</f>
        <v>-23756316</v>
      </c>
    </row>
    <row r="56" spans="1:9" x14ac:dyDescent="0.2">
      <c r="A56" s="208" t="s">
        <v>279</v>
      </c>
      <c r="B56" s="209"/>
      <c r="C56" s="209"/>
      <c r="D56" s="209"/>
      <c r="E56" s="209"/>
      <c r="F56" s="210"/>
      <c r="G56" s="21">
        <v>47</v>
      </c>
      <c r="H56" s="50">
        <v>9594</v>
      </c>
      <c r="I56" s="50">
        <v>-12178</v>
      </c>
    </row>
    <row r="57" spans="1:9" ht="27" customHeight="1" x14ac:dyDescent="0.2">
      <c r="A57" s="275" t="s">
        <v>280</v>
      </c>
      <c r="B57" s="276"/>
      <c r="C57" s="276"/>
      <c r="D57" s="276"/>
      <c r="E57" s="276"/>
      <c r="F57" s="277"/>
      <c r="G57" s="16">
        <v>48</v>
      </c>
      <c r="H57" s="51">
        <f>H27+H42+H55+H56</f>
        <v>-5111127</v>
      </c>
      <c r="I57" s="51">
        <f>I27+I42+I55+I56</f>
        <v>-6251538</v>
      </c>
    </row>
    <row r="58" spans="1:9" ht="27" customHeight="1" x14ac:dyDescent="0.2">
      <c r="A58" s="278" t="s">
        <v>281</v>
      </c>
      <c r="B58" s="279"/>
      <c r="C58" s="279"/>
      <c r="D58" s="279"/>
      <c r="E58" s="279"/>
      <c r="F58" s="280"/>
      <c r="G58" s="21">
        <v>49</v>
      </c>
      <c r="H58" s="50">
        <v>60678904</v>
      </c>
      <c r="I58" s="50">
        <v>55567777</v>
      </c>
    </row>
    <row r="59" spans="1:9" ht="28.9" customHeight="1" x14ac:dyDescent="0.2">
      <c r="A59" s="263" t="s">
        <v>282</v>
      </c>
      <c r="B59" s="264"/>
      <c r="C59" s="264"/>
      <c r="D59" s="264"/>
      <c r="E59" s="264"/>
      <c r="F59" s="265"/>
      <c r="G59" s="17">
        <v>50</v>
      </c>
      <c r="H59" s="52">
        <f>H57+H58</f>
        <v>55567777</v>
      </c>
      <c r="I59" s="52">
        <f>I57+I58</f>
        <v>49316239</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6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59" t="s">
        <v>283</v>
      </c>
      <c r="B1" s="287"/>
      <c r="C1" s="287"/>
      <c r="D1" s="287"/>
      <c r="E1" s="287"/>
      <c r="F1" s="287"/>
      <c r="G1" s="287"/>
      <c r="H1" s="287"/>
      <c r="I1" s="287"/>
    </row>
    <row r="2" spans="1:9" ht="12.75" customHeight="1" x14ac:dyDescent="0.2">
      <c r="A2" s="258" t="s">
        <v>577</v>
      </c>
      <c r="B2" s="214"/>
      <c r="C2" s="214"/>
      <c r="D2" s="214"/>
      <c r="E2" s="214"/>
      <c r="F2" s="214"/>
      <c r="G2" s="214"/>
      <c r="H2" s="214"/>
      <c r="I2" s="214"/>
    </row>
    <row r="3" spans="1:9" x14ac:dyDescent="0.2">
      <c r="A3" s="247" t="s">
        <v>491</v>
      </c>
      <c r="B3" s="296"/>
      <c r="C3" s="296"/>
      <c r="D3" s="296"/>
      <c r="E3" s="296"/>
      <c r="F3" s="296"/>
      <c r="G3" s="296"/>
      <c r="H3" s="296"/>
      <c r="I3" s="296"/>
    </row>
    <row r="4" spans="1:9" x14ac:dyDescent="0.2">
      <c r="A4" s="288" t="s">
        <v>512</v>
      </c>
      <c r="B4" s="220"/>
      <c r="C4" s="220"/>
      <c r="D4" s="220"/>
      <c r="E4" s="220"/>
      <c r="F4" s="220"/>
      <c r="G4" s="220"/>
      <c r="H4" s="220"/>
      <c r="I4" s="221"/>
    </row>
    <row r="5" spans="1:9" ht="24" thickBot="1" x14ac:dyDescent="0.25">
      <c r="A5" s="290" t="s">
        <v>284</v>
      </c>
      <c r="B5" s="291"/>
      <c r="C5" s="291"/>
      <c r="D5" s="291"/>
      <c r="E5" s="291"/>
      <c r="F5" s="292"/>
      <c r="G5" s="11" t="s">
        <v>285</v>
      </c>
      <c r="H5" s="44" t="s">
        <v>286</v>
      </c>
      <c r="I5" s="44" t="s">
        <v>287</v>
      </c>
    </row>
    <row r="6" spans="1:9" x14ac:dyDescent="0.2">
      <c r="A6" s="293">
        <v>1</v>
      </c>
      <c r="B6" s="294"/>
      <c r="C6" s="294"/>
      <c r="D6" s="294"/>
      <c r="E6" s="294"/>
      <c r="F6" s="295"/>
      <c r="G6" s="13">
        <v>2</v>
      </c>
      <c r="H6" s="19" t="s">
        <v>288</v>
      </c>
      <c r="I6" s="19" t="s">
        <v>289</v>
      </c>
    </row>
    <row r="7" spans="1:9" x14ac:dyDescent="0.2">
      <c r="A7" s="266" t="s">
        <v>290</v>
      </c>
      <c r="B7" s="303"/>
      <c r="C7" s="303"/>
      <c r="D7" s="303"/>
      <c r="E7" s="303"/>
      <c r="F7" s="303"/>
      <c r="G7" s="303"/>
      <c r="H7" s="303"/>
      <c r="I7" s="304"/>
    </row>
    <row r="8" spans="1:9" x14ac:dyDescent="0.2">
      <c r="A8" s="305" t="s">
        <v>291</v>
      </c>
      <c r="B8" s="305"/>
      <c r="C8" s="305"/>
      <c r="D8" s="305"/>
      <c r="E8" s="305"/>
      <c r="F8" s="305"/>
      <c r="G8" s="14">
        <v>1</v>
      </c>
      <c r="H8" s="49">
        <v>0</v>
      </c>
      <c r="I8" s="49">
        <v>0</v>
      </c>
    </row>
    <row r="9" spans="1:9" x14ac:dyDescent="0.2">
      <c r="A9" s="243" t="s">
        <v>292</v>
      </c>
      <c r="B9" s="243"/>
      <c r="C9" s="243"/>
      <c r="D9" s="243"/>
      <c r="E9" s="243"/>
      <c r="F9" s="243"/>
      <c r="G9" s="15">
        <v>2</v>
      </c>
      <c r="H9" s="50">
        <v>0</v>
      </c>
      <c r="I9" s="50">
        <v>0</v>
      </c>
    </row>
    <row r="10" spans="1:9" x14ac:dyDescent="0.2">
      <c r="A10" s="243" t="s">
        <v>293</v>
      </c>
      <c r="B10" s="243"/>
      <c r="C10" s="243"/>
      <c r="D10" s="243"/>
      <c r="E10" s="243"/>
      <c r="F10" s="243"/>
      <c r="G10" s="15">
        <v>3</v>
      </c>
      <c r="H10" s="50">
        <v>0</v>
      </c>
      <c r="I10" s="50">
        <v>0</v>
      </c>
    </row>
    <row r="11" spans="1:9" x14ac:dyDescent="0.2">
      <c r="A11" s="243" t="s">
        <v>294</v>
      </c>
      <c r="B11" s="243"/>
      <c r="C11" s="243"/>
      <c r="D11" s="243"/>
      <c r="E11" s="243"/>
      <c r="F11" s="243"/>
      <c r="G11" s="15">
        <v>4</v>
      </c>
      <c r="H11" s="50">
        <v>0</v>
      </c>
      <c r="I11" s="50">
        <v>0</v>
      </c>
    </row>
    <row r="12" spans="1:9" x14ac:dyDescent="0.2">
      <c r="A12" s="243" t="s">
        <v>407</v>
      </c>
      <c r="B12" s="243"/>
      <c r="C12" s="243"/>
      <c r="D12" s="243"/>
      <c r="E12" s="243"/>
      <c r="F12" s="243"/>
      <c r="G12" s="15">
        <v>5</v>
      </c>
      <c r="H12" s="50">
        <v>0</v>
      </c>
      <c r="I12" s="50">
        <v>0</v>
      </c>
    </row>
    <row r="13" spans="1:9" x14ac:dyDescent="0.2">
      <c r="A13" s="242" t="s">
        <v>408</v>
      </c>
      <c r="B13" s="242"/>
      <c r="C13" s="242"/>
      <c r="D13" s="242"/>
      <c r="E13" s="242"/>
      <c r="F13" s="242"/>
      <c r="G13" s="16">
        <v>6</v>
      </c>
      <c r="H13" s="51">
        <f>SUM(H8:H12)</f>
        <v>0</v>
      </c>
      <c r="I13" s="51">
        <f>SUM(I8:I12)</f>
        <v>0</v>
      </c>
    </row>
    <row r="14" spans="1:9" x14ac:dyDescent="0.2">
      <c r="A14" s="243" t="s">
        <v>409</v>
      </c>
      <c r="B14" s="243"/>
      <c r="C14" s="243"/>
      <c r="D14" s="243"/>
      <c r="E14" s="243"/>
      <c r="F14" s="243"/>
      <c r="G14" s="15">
        <v>7</v>
      </c>
      <c r="H14" s="50">
        <v>0</v>
      </c>
      <c r="I14" s="50">
        <v>0</v>
      </c>
    </row>
    <row r="15" spans="1:9" x14ac:dyDescent="0.2">
      <c r="A15" s="243" t="s">
        <v>410</v>
      </c>
      <c r="B15" s="243"/>
      <c r="C15" s="243"/>
      <c r="D15" s="243"/>
      <c r="E15" s="243"/>
      <c r="F15" s="243"/>
      <c r="G15" s="15">
        <v>8</v>
      </c>
      <c r="H15" s="50">
        <v>0</v>
      </c>
      <c r="I15" s="50">
        <v>0</v>
      </c>
    </row>
    <row r="16" spans="1:9" x14ac:dyDescent="0.2">
      <c r="A16" s="243" t="s">
        <v>412</v>
      </c>
      <c r="B16" s="243"/>
      <c r="C16" s="243"/>
      <c r="D16" s="243"/>
      <c r="E16" s="243"/>
      <c r="F16" s="243"/>
      <c r="G16" s="15">
        <v>9</v>
      </c>
      <c r="H16" s="50">
        <v>0</v>
      </c>
      <c r="I16" s="50">
        <v>0</v>
      </c>
    </row>
    <row r="17" spans="1:9" x14ac:dyDescent="0.2">
      <c r="A17" s="243" t="s">
        <v>413</v>
      </c>
      <c r="B17" s="243"/>
      <c r="C17" s="243"/>
      <c r="D17" s="243"/>
      <c r="E17" s="243"/>
      <c r="F17" s="243"/>
      <c r="G17" s="15">
        <v>10</v>
      </c>
      <c r="H17" s="50">
        <v>0</v>
      </c>
      <c r="I17" s="50">
        <v>0</v>
      </c>
    </row>
    <row r="18" spans="1:9" x14ac:dyDescent="0.2">
      <c r="A18" s="243" t="s">
        <v>414</v>
      </c>
      <c r="B18" s="243"/>
      <c r="C18" s="243"/>
      <c r="D18" s="243"/>
      <c r="E18" s="243"/>
      <c r="F18" s="243"/>
      <c r="G18" s="15">
        <v>11</v>
      </c>
      <c r="H18" s="50">
        <v>0</v>
      </c>
      <c r="I18" s="50">
        <v>0</v>
      </c>
    </row>
    <row r="19" spans="1:9" x14ac:dyDescent="0.2">
      <c r="A19" s="243" t="s">
        <v>415</v>
      </c>
      <c r="B19" s="243"/>
      <c r="C19" s="243"/>
      <c r="D19" s="243"/>
      <c r="E19" s="243"/>
      <c r="F19" s="243"/>
      <c r="G19" s="15">
        <v>12</v>
      </c>
      <c r="H19" s="50">
        <v>0</v>
      </c>
      <c r="I19" s="50">
        <v>0</v>
      </c>
    </row>
    <row r="20" spans="1:9" ht="25.9" customHeight="1" x14ac:dyDescent="0.2">
      <c r="A20" s="301" t="s">
        <v>416</v>
      </c>
      <c r="B20" s="302"/>
      <c r="C20" s="302"/>
      <c r="D20" s="302"/>
      <c r="E20" s="302"/>
      <c r="F20" s="302"/>
      <c r="G20" s="17">
        <v>13</v>
      </c>
      <c r="H20" s="52">
        <f>H14+H15+H16+H17+H18+H19</f>
        <v>0</v>
      </c>
      <c r="I20" s="52">
        <f>I14+I15+I16+I17+I18+I19</f>
        <v>0</v>
      </c>
    </row>
    <row r="21" spans="1:9" ht="25.9" customHeight="1" x14ac:dyDescent="0.2">
      <c r="A21" s="301" t="s">
        <v>417</v>
      </c>
      <c r="B21" s="302"/>
      <c r="C21" s="302"/>
      <c r="D21" s="302"/>
      <c r="E21" s="302"/>
      <c r="F21" s="302"/>
      <c r="G21" s="17">
        <v>14</v>
      </c>
      <c r="H21" s="52">
        <f>H13+H20</f>
        <v>0</v>
      </c>
      <c r="I21" s="52">
        <f>I13+I20</f>
        <v>0</v>
      </c>
    </row>
    <row r="22" spans="1:9" x14ac:dyDescent="0.2">
      <c r="A22" s="266" t="s">
        <v>295</v>
      </c>
      <c r="B22" s="303"/>
      <c r="C22" s="303"/>
      <c r="D22" s="303"/>
      <c r="E22" s="303"/>
      <c r="F22" s="303"/>
      <c r="G22" s="303"/>
      <c r="H22" s="303"/>
      <c r="I22" s="304"/>
    </row>
    <row r="23" spans="1:9" ht="26.45" customHeight="1" x14ac:dyDescent="0.2">
      <c r="A23" s="305" t="s">
        <v>411</v>
      </c>
      <c r="B23" s="305"/>
      <c r="C23" s="305"/>
      <c r="D23" s="305"/>
      <c r="E23" s="305"/>
      <c r="F23" s="305"/>
      <c r="G23" s="14">
        <v>15</v>
      </c>
      <c r="H23" s="49">
        <v>0</v>
      </c>
      <c r="I23" s="49">
        <v>0</v>
      </c>
    </row>
    <row r="24" spans="1:9" x14ac:dyDescent="0.2">
      <c r="A24" s="243" t="s">
        <v>296</v>
      </c>
      <c r="B24" s="243"/>
      <c r="C24" s="243"/>
      <c r="D24" s="243"/>
      <c r="E24" s="243"/>
      <c r="F24" s="243"/>
      <c r="G24" s="14">
        <v>16</v>
      </c>
      <c r="H24" s="50">
        <v>0</v>
      </c>
      <c r="I24" s="50">
        <v>0</v>
      </c>
    </row>
    <row r="25" spans="1:9" x14ac:dyDescent="0.2">
      <c r="A25" s="243" t="s">
        <v>297</v>
      </c>
      <c r="B25" s="243"/>
      <c r="C25" s="243"/>
      <c r="D25" s="243"/>
      <c r="E25" s="243"/>
      <c r="F25" s="243"/>
      <c r="G25" s="14">
        <v>17</v>
      </c>
      <c r="H25" s="50">
        <v>0</v>
      </c>
      <c r="I25" s="50">
        <v>0</v>
      </c>
    </row>
    <row r="26" spans="1:9" x14ac:dyDescent="0.2">
      <c r="A26" s="243" t="s">
        <v>298</v>
      </c>
      <c r="B26" s="243"/>
      <c r="C26" s="243"/>
      <c r="D26" s="243"/>
      <c r="E26" s="243"/>
      <c r="F26" s="243"/>
      <c r="G26" s="14">
        <v>18</v>
      </c>
      <c r="H26" s="50">
        <v>0</v>
      </c>
      <c r="I26" s="50">
        <v>0</v>
      </c>
    </row>
    <row r="27" spans="1:9" x14ac:dyDescent="0.2">
      <c r="A27" s="243" t="s">
        <v>299</v>
      </c>
      <c r="B27" s="243"/>
      <c r="C27" s="243"/>
      <c r="D27" s="243"/>
      <c r="E27" s="243"/>
      <c r="F27" s="243"/>
      <c r="G27" s="14">
        <v>19</v>
      </c>
      <c r="H27" s="50">
        <v>0</v>
      </c>
      <c r="I27" s="50">
        <v>0</v>
      </c>
    </row>
    <row r="28" spans="1:9" x14ac:dyDescent="0.2">
      <c r="A28" s="243" t="s">
        <v>300</v>
      </c>
      <c r="B28" s="243"/>
      <c r="C28" s="243"/>
      <c r="D28" s="243"/>
      <c r="E28" s="243"/>
      <c r="F28" s="243"/>
      <c r="G28" s="14">
        <v>20</v>
      </c>
      <c r="H28" s="50">
        <v>0</v>
      </c>
      <c r="I28" s="50">
        <v>0</v>
      </c>
    </row>
    <row r="29" spans="1:9" ht="25.15" customHeight="1" x14ac:dyDescent="0.2">
      <c r="A29" s="242" t="s">
        <v>418</v>
      </c>
      <c r="B29" s="242"/>
      <c r="C29" s="242"/>
      <c r="D29" s="242"/>
      <c r="E29" s="242"/>
      <c r="F29" s="242"/>
      <c r="G29" s="16">
        <v>21</v>
      </c>
      <c r="H29" s="51">
        <f>SUM(H23:H28)</f>
        <v>0</v>
      </c>
      <c r="I29" s="51">
        <f>SUM(I23:I28)</f>
        <v>0</v>
      </c>
    </row>
    <row r="30" spans="1:9" ht="21" customHeight="1" x14ac:dyDescent="0.2">
      <c r="A30" s="243" t="s">
        <v>301</v>
      </c>
      <c r="B30" s="243"/>
      <c r="C30" s="243"/>
      <c r="D30" s="243"/>
      <c r="E30" s="243"/>
      <c r="F30" s="243"/>
      <c r="G30" s="15">
        <v>22</v>
      </c>
      <c r="H30" s="50">
        <v>0</v>
      </c>
      <c r="I30" s="50">
        <v>0</v>
      </c>
    </row>
    <row r="31" spans="1:9" x14ac:dyDescent="0.2">
      <c r="A31" s="243" t="s">
        <v>302</v>
      </c>
      <c r="B31" s="243"/>
      <c r="C31" s="243"/>
      <c r="D31" s="243"/>
      <c r="E31" s="243"/>
      <c r="F31" s="243"/>
      <c r="G31" s="15">
        <v>23</v>
      </c>
      <c r="H31" s="50">
        <v>0</v>
      </c>
      <c r="I31" s="50">
        <v>0</v>
      </c>
    </row>
    <row r="32" spans="1:9" x14ac:dyDescent="0.2">
      <c r="A32" s="243" t="s">
        <v>303</v>
      </c>
      <c r="B32" s="243"/>
      <c r="C32" s="243"/>
      <c r="D32" s="243"/>
      <c r="E32" s="243"/>
      <c r="F32" s="243"/>
      <c r="G32" s="15">
        <v>24</v>
      </c>
      <c r="H32" s="50">
        <v>0</v>
      </c>
      <c r="I32" s="50">
        <v>0</v>
      </c>
    </row>
    <row r="33" spans="1:9" x14ac:dyDescent="0.2">
      <c r="A33" s="243" t="s">
        <v>304</v>
      </c>
      <c r="B33" s="243"/>
      <c r="C33" s="243"/>
      <c r="D33" s="243"/>
      <c r="E33" s="243"/>
      <c r="F33" s="243"/>
      <c r="G33" s="15">
        <v>25</v>
      </c>
      <c r="H33" s="50">
        <v>0</v>
      </c>
      <c r="I33" s="50">
        <v>0</v>
      </c>
    </row>
    <row r="34" spans="1:9" x14ac:dyDescent="0.2">
      <c r="A34" s="243" t="s">
        <v>305</v>
      </c>
      <c r="B34" s="243"/>
      <c r="C34" s="243"/>
      <c r="D34" s="243"/>
      <c r="E34" s="243"/>
      <c r="F34" s="243"/>
      <c r="G34" s="15">
        <v>26</v>
      </c>
      <c r="H34" s="50">
        <v>0</v>
      </c>
      <c r="I34" s="50">
        <v>0</v>
      </c>
    </row>
    <row r="35" spans="1:9" ht="28.9" customHeight="1" x14ac:dyDescent="0.2">
      <c r="A35" s="242" t="s">
        <v>419</v>
      </c>
      <c r="B35" s="242"/>
      <c r="C35" s="242"/>
      <c r="D35" s="242"/>
      <c r="E35" s="242"/>
      <c r="F35" s="242"/>
      <c r="G35" s="16">
        <v>27</v>
      </c>
      <c r="H35" s="51">
        <f>SUM(H30:H34)</f>
        <v>0</v>
      </c>
      <c r="I35" s="51">
        <f>SUM(I30:I34)</f>
        <v>0</v>
      </c>
    </row>
    <row r="36" spans="1:9" ht="26.45" customHeight="1" x14ac:dyDescent="0.2">
      <c r="A36" s="301" t="s">
        <v>420</v>
      </c>
      <c r="B36" s="302"/>
      <c r="C36" s="302"/>
      <c r="D36" s="302"/>
      <c r="E36" s="302"/>
      <c r="F36" s="302"/>
      <c r="G36" s="17">
        <v>28</v>
      </c>
      <c r="H36" s="52">
        <f>H29+H35</f>
        <v>0</v>
      </c>
      <c r="I36" s="52">
        <f>I29+I35</f>
        <v>0</v>
      </c>
    </row>
    <row r="37" spans="1:9" x14ac:dyDescent="0.2">
      <c r="A37" s="266" t="s">
        <v>306</v>
      </c>
      <c r="B37" s="303"/>
      <c r="C37" s="303"/>
      <c r="D37" s="303"/>
      <c r="E37" s="303"/>
      <c r="F37" s="303"/>
      <c r="G37" s="303">
        <v>0</v>
      </c>
      <c r="H37" s="303"/>
      <c r="I37" s="304"/>
    </row>
    <row r="38" spans="1:9" x14ac:dyDescent="0.2">
      <c r="A38" s="306" t="s">
        <v>307</v>
      </c>
      <c r="B38" s="306"/>
      <c r="C38" s="306"/>
      <c r="D38" s="306"/>
      <c r="E38" s="306"/>
      <c r="F38" s="306"/>
      <c r="G38" s="14">
        <v>29</v>
      </c>
      <c r="H38" s="49">
        <v>0</v>
      </c>
      <c r="I38" s="49">
        <v>0</v>
      </c>
    </row>
    <row r="39" spans="1:9" ht="21.6" customHeight="1" x14ac:dyDescent="0.2">
      <c r="A39" s="186" t="s">
        <v>308</v>
      </c>
      <c r="B39" s="186"/>
      <c r="C39" s="186"/>
      <c r="D39" s="186"/>
      <c r="E39" s="186"/>
      <c r="F39" s="186"/>
      <c r="G39" s="14">
        <v>30</v>
      </c>
      <c r="H39" s="49">
        <v>0</v>
      </c>
      <c r="I39" s="49">
        <v>0</v>
      </c>
    </row>
    <row r="40" spans="1:9" x14ac:dyDescent="0.2">
      <c r="A40" s="186" t="s">
        <v>309</v>
      </c>
      <c r="B40" s="186"/>
      <c r="C40" s="186"/>
      <c r="D40" s="186"/>
      <c r="E40" s="186"/>
      <c r="F40" s="186"/>
      <c r="G40" s="14">
        <v>31</v>
      </c>
      <c r="H40" s="49">
        <v>0</v>
      </c>
      <c r="I40" s="49">
        <v>0</v>
      </c>
    </row>
    <row r="41" spans="1:9" x14ac:dyDescent="0.2">
      <c r="A41" s="186" t="s">
        <v>310</v>
      </c>
      <c r="B41" s="186"/>
      <c r="C41" s="186"/>
      <c r="D41" s="186"/>
      <c r="E41" s="186"/>
      <c r="F41" s="186"/>
      <c r="G41" s="14">
        <v>32</v>
      </c>
      <c r="H41" s="49">
        <v>0</v>
      </c>
      <c r="I41" s="49">
        <v>0</v>
      </c>
    </row>
    <row r="42" spans="1:9" ht="26.45" customHeight="1" x14ac:dyDescent="0.2">
      <c r="A42" s="242" t="s">
        <v>421</v>
      </c>
      <c r="B42" s="242"/>
      <c r="C42" s="242"/>
      <c r="D42" s="242"/>
      <c r="E42" s="242"/>
      <c r="F42" s="242"/>
      <c r="G42" s="16">
        <v>33</v>
      </c>
      <c r="H42" s="51">
        <f>H41+H40+H39+H38</f>
        <v>0</v>
      </c>
      <c r="I42" s="51">
        <f>I41+I40+I39+I38</f>
        <v>0</v>
      </c>
    </row>
    <row r="43" spans="1:9" ht="22.9" customHeight="1" x14ac:dyDescent="0.2">
      <c r="A43" s="186" t="s">
        <v>311</v>
      </c>
      <c r="B43" s="186"/>
      <c r="C43" s="186"/>
      <c r="D43" s="186"/>
      <c r="E43" s="186"/>
      <c r="F43" s="186"/>
      <c r="G43" s="15">
        <v>34</v>
      </c>
      <c r="H43" s="50">
        <v>0</v>
      </c>
      <c r="I43" s="50">
        <v>0</v>
      </c>
    </row>
    <row r="44" spans="1:9" x14ac:dyDescent="0.2">
      <c r="A44" s="186" t="s">
        <v>312</v>
      </c>
      <c r="B44" s="186"/>
      <c r="C44" s="186"/>
      <c r="D44" s="186"/>
      <c r="E44" s="186"/>
      <c r="F44" s="186"/>
      <c r="G44" s="15">
        <v>35</v>
      </c>
      <c r="H44" s="50">
        <v>0</v>
      </c>
      <c r="I44" s="50">
        <v>0</v>
      </c>
    </row>
    <row r="45" spans="1:9" x14ac:dyDescent="0.2">
      <c r="A45" s="186" t="s">
        <v>313</v>
      </c>
      <c r="B45" s="186"/>
      <c r="C45" s="186"/>
      <c r="D45" s="186"/>
      <c r="E45" s="186"/>
      <c r="F45" s="186"/>
      <c r="G45" s="15">
        <v>36</v>
      </c>
      <c r="H45" s="50">
        <v>0</v>
      </c>
      <c r="I45" s="50">
        <v>0</v>
      </c>
    </row>
    <row r="46" spans="1:9" ht="25.15" customHeight="1" x14ac:dyDescent="0.2">
      <c r="A46" s="186" t="s">
        <v>314</v>
      </c>
      <c r="B46" s="186"/>
      <c r="C46" s="186"/>
      <c r="D46" s="186"/>
      <c r="E46" s="186"/>
      <c r="F46" s="186"/>
      <c r="G46" s="15">
        <v>37</v>
      </c>
      <c r="H46" s="50">
        <v>0</v>
      </c>
      <c r="I46" s="50">
        <v>0</v>
      </c>
    </row>
    <row r="47" spans="1:9" x14ac:dyDescent="0.2">
      <c r="A47" s="186" t="s">
        <v>315</v>
      </c>
      <c r="B47" s="186"/>
      <c r="C47" s="186"/>
      <c r="D47" s="186"/>
      <c r="E47" s="186"/>
      <c r="F47" s="186"/>
      <c r="G47" s="15">
        <v>38</v>
      </c>
      <c r="H47" s="50">
        <v>0</v>
      </c>
      <c r="I47" s="50">
        <v>0</v>
      </c>
    </row>
    <row r="48" spans="1:9" ht="25.15" customHeight="1" x14ac:dyDescent="0.2">
      <c r="A48" s="242" t="s">
        <v>422</v>
      </c>
      <c r="B48" s="242"/>
      <c r="C48" s="242"/>
      <c r="D48" s="242"/>
      <c r="E48" s="242"/>
      <c r="F48" s="242"/>
      <c r="G48" s="16">
        <v>39</v>
      </c>
      <c r="H48" s="51">
        <f>H47+H46+H45+H44+H43</f>
        <v>0</v>
      </c>
      <c r="I48" s="51">
        <f>I47+I46+I45+I44+I43</f>
        <v>0</v>
      </c>
    </row>
    <row r="49" spans="1:9" ht="28.15" customHeight="1" x14ac:dyDescent="0.2">
      <c r="A49" s="233" t="s">
        <v>423</v>
      </c>
      <c r="B49" s="234"/>
      <c r="C49" s="234"/>
      <c r="D49" s="234"/>
      <c r="E49" s="234"/>
      <c r="F49" s="234"/>
      <c r="G49" s="16">
        <v>40</v>
      </c>
      <c r="H49" s="51">
        <f>H48+H42</f>
        <v>0</v>
      </c>
      <c r="I49" s="51">
        <f>I48+I42</f>
        <v>0</v>
      </c>
    </row>
    <row r="50" spans="1:9" x14ac:dyDescent="0.2">
      <c r="A50" s="243" t="s">
        <v>316</v>
      </c>
      <c r="B50" s="243"/>
      <c r="C50" s="243"/>
      <c r="D50" s="243"/>
      <c r="E50" s="243"/>
      <c r="F50" s="243"/>
      <c r="G50" s="15">
        <v>41</v>
      </c>
      <c r="H50" s="50">
        <v>0</v>
      </c>
      <c r="I50" s="50">
        <v>0</v>
      </c>
    </row>
    <row r="51" spans="1:9" ht="24.6" customHeight="1" x14ac:dyDescent="0.2">
      <c r="A51" s="233" t="s">
        <v>424</v>
      </c>
      <c r="B51" s="234"/>
      <c r="C51" s="234"/>
      <c r="D51" s="234"/>
      <c r="E51" s="234"/>
      <c r="F51" s="234"/>
      <c r="G51" s="16">
        <v>42</v>
      </c>
      <c r="H51" s="51">
        <f>H21+H36+H49+H50</f>
        <v>0</v>
      </c>
      <c r="I51" s="51">
        <f>I21+I36+I49+I50</f>
        <v>0</v>
      </c>
    </row>
    <row r="52" spans="1:9" ht="23.45" customHeight="1" x14ac:dyDescent="0.2">
      <c r="A52" s="299" t="s">
        <v>425</v>
      </c>
      <c r="B52" s="300"/>
      <c r="C52" s="300"/>
      <c r="D52" s="300"/>
      <c r="E52" s="300"/>
      <c r="F52" s="300"/>
      <c r="G52" s="15">
        <v>43</v>
      </c>
      <c r="H52" s="50"/>
      <c r="I52" s="50"/>
    </row>
    <row r="53" spans="1:9" ht="28.9" customHeight="1" x14ac:dyDescent="0.2">
      <c r="A53" s="297" t="s">
        <v>426</v>
      </c>
      <c r="B53" s="298"/>
      <c r="C53" s="298"/>
      <c r="D53" s="298"/>
      <c r="E53" s="298"/>
      <c r="F53" s="298"/>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1"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Normal="100" zoomScaleSheetLayoutView="100" workbookViewId="0">
      <pane xSplit="7" ySplit="6" topLeftCell="H7" activePane="bottomRight" state="frozen"/>
      <selection pane="topRight" activeCell="H1" sqref="H1"/>
      <selection pane="bottomLeft" activeCell="A7" sqref="A7"/>
      <selection pane="bottomRight" sqref="A1:J1"/>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7" t="s">
        <v>317</v>
      </c>
      <c r="B1" s="328"/>
      <c r="C1" s="328"/>
      <c r="D1" s="328"/>
      <c r="E1" s="328"/>
      <c r="F1" s="328"/>
      <c r="G1" s="328"/>
      <c r="H1" s="328"/>
      <c r="I1" s="328"/>
      <c r="J1" s="328"/>
      <c r="K1" s="66"/>
    </row>
    <row r="2" spans="1:25" ht="15.75" x14ac:dyDescent="0.2">
      <c r="A2" s="3"/>
      <c r="B2" s="4"/>
      <c r="C2" s="329" t="s">
        <v>318</v>
      </c>
      <c r="D2" s="329"/>
      <c r="E2" s="5">
        <v>45292</v>
      </c>
      <c r="F2" s="6" t="s">
        <v>319</v>
      </c>
      <c r="G2" s="5">
        <v>45657</v>
      </c>
      <c r="H2" s="67"/>
      <c r="I2" s="67"/>
      <c r="J2" s="67"/>
      <c r="K2" s="66"/>
      <c r="X2" s="68" t="s">
        <v>491</v>
      </c>
    </row>
    <row r="3" spans="1:25" ht="13.5" customHeight="1" thickBot="1" x14ac:dyDescent="0.25">
      <c r="A3" s="330" t="s">
        <v>320</v>
      </c>
      <c r="B3" s="331"/>
      <c r="C3" s="331"/>
      <c r="D3" s="331"/>
      <c r="E3" s="331"/>
      <c r="F3" s="331"/>
      <c r="G3" s="334" t="s">
        <v>321</v>
      </c>
      <c r="H3" s="318" t="s">
        <v>322</v>
      </c>
      <c r="I3" s="318"/>
      <c r="J3" s="318"/>
      <c r="K3" s="318"/>
      <c r="L3" s="318"/>
      <c r="M3" s="318"/>
      <c r="N3" s="318"/>
      <c r="O3" s="318"/>
      <c r="P3" s="318"/>
      <c r="Q3" s="318"/>
      <c r="R3" s="318"/>
      <c r="S3" s="318"/>
      <c r="T3" s="318"/>
      <c r="U3" s="318"/>
      <c r="V3" s="318"/>
      <c r="W3" s="318"/>
      <c r="X3" s="318" t="s">
        <v>323</v>
      </c>
      <c r="Y3" s="320" t="s">
        <v>324</v>
      </c>
    </row>
    <row r="4" spans="1:25" ht="68.25" thickBot="1" x14ac:dyDescent="0.25">
      <c r="A4" s="332"/>
      <c r="B4" s="333"/>
      <c r="C4" s="333"/>
      <c r="D4" s="333"/>
      <c r="E4" s="333"/>
      <c r="F4" s="333"/>
      <c r="G4" s="335"/>
      <c r="H4" s="69" t="s">
        <v>325</v>
      </c>
      <c r="I4" s="69" t="s">
        <v>326</v>
      </c>
      <c r="J4" s="69" t="s">
        <v>327</v>
      </c>
      <c r="K4" s="69" t="s">
        <v>328</v>
      </c>
      <c r="L4" s="69" t="s">
        <v>329</v>
      </c>
      <c r="M4" s="69" t="s">
        <v>330</v>
      </c>
      <c r="N4" s="69" t="s">
        <v>331</v>
      </c>
      <c r="O4" s="69" t="s">
        <v>332</v>
      </c>
      <c r="P4" s="107" t="s">
        <v>427</v>
      </c>
      <c r="Q4" s="69" t="s">
        <v>333</v>
      </c>
      <c r="R4" s="69" t="s">
        <v>334</v>
      </c>
      <c r="S4" s="107" t="s">
        <v>429</v>
      </c>
      <c r="T4" s="107" t="s">
        <v>431</v>
      </c>
      <c r="U4" s="69" t="s">
        <v>335</v>
      </c>
      <c r="V4" s="69" t="s">
        <v>336</v>
      </c>
      <c r="W4" s="69" t="s">
        <v>337</v>
      </c>
      <c r="X4" s="319"/>
      <c r="Y4" s="321"/>
    </row>
    <row r="5" spans="1:25" ht="22.5" x14ac:dyDescent="0.2">
      <c r="A5" s="322">
        <v>1</v>
      </c>
      <c r="B5" s="323"/>
      <c r="C5" s="323"/>
      <c r="D5" s="323"/>
      <c r="E5" s="323"/>
      <c r="F5" s="323"/>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24" t="s">
        <v>349</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x14ac:dyDescent="0.2">
      <c r="A7" s="316" t="s">
        <v>350</v>
      </c>
      <c r="B7" s="316"/>
      <c r="C7" s="316"/>
      <c r="D7" s="316"/>
      <c r="E7" s="316"/>
      <c r="F7" s="316"/>
      <c r="G7" s="8">
        <v>1</v>
      </c>
      <c r="H7" s="73">
        <v>17674033</v>
      </c>
      <c r="I7" s="73">
        <v>0</v>
      </c>
      <c r="J7" s="73">
        <v>883702</v>
      </c>
      <c r="K7" s="73">
        <v>5352791</v>
      </c>
      <c r="L7" s="73">
        <v>2268251</v>
      </c>
      <c r="M7" s="73">
        <v>0</v>
      </c>
      <c r="N7" s="73">
        <v>0</v>
      </c>
      <c r="O7" s="73">
        <v>0</v>
      </c>
      <c r="P7" s="73">
        <v>0</v>
      </c>
      <c r="Q7" s="73">
        <v>0</v>
      </c>
      <c r="R7" s="73">
        <v>0</v>
      </c>
      <c r="S7" s="73">
        <v>0</v>
      </c>
      <c r="T7" s="73">
        <v>0</v>
      </c>
      <c r="U7" s="73">
        <v>27537038</v>
      </c>
      <c r="V7" s="73">
        <v>0</v>
      </c>
      <c r="W7" s="108">
        <f>H7+I7+J7+K7-L7+M7+N7+O7+P7+Q7+R7+U7+V7+S7+T7</f>
        <v>49179313</v>
      </c>
      <c r="X7" s="73">
        <v>0</v>
      </c>
      <c r="Y7" s="108">
        <f>W7+X7</f>
        <v>49179313</v>
      </c>
    </row>
    <row r="8" spans="1:25" x14ac:dyDescent="0.2">
      <c r="A8" s="309" t="s">
        <v>351</v>
      </c>
      <c r="B8" s="309"/>
      <c r="C8" s="309"/>
      <c r="D8" s="309"/>
      <c r="E8" s="309"/>
      <c r="F8" s="309"/>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x14ac:dyDescent="0.2">
      <c r="A9" s="309" t="s">
        <v>352</v>
      </c>
      <c r="B9" s="309"/>
      <c r="C9" s="309"/>
      <c r="D9" s="309"/>
      <c r="E9" s="309"/>
      <c r="F9" s="309"/>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
      <c r="A10" s="317" t="s">
        <v>353</v>
      </c>
      <c r="B10" s="317"/>
      <c r="C10" s="317"/>
      <c r="D10" s="317"/>
      <c r="E10" s="317"/>
      <c r="F10" s="317"/>
      <c r="G10" s="9">
        <v>4</v>
      </c>
      <c r="H10" s="109">
        <f>H7+H8+H9</f>
        <v>17674033</v>
      </c>
      <c r="I10" s="109">
        <f t="shared" ref="I10:Y10" si="2">I7+I8+I9</f>
        <v>0</v>
      </c>
      <c r="J10" s="109">
        <f t="shared" si="2"/>
        <v>883702</v>
      </c>
      <c r="K10" s="109">
        <f t="shared" si="2"/>
        <v>5352791</v>
      </c>
      <c r="L10" s="109">
        <f t="shared" si="2"/>
        <v>2268251</v>
      </c>
      <c r="M10" s="109">
        <f t="shared" si="2"/>
        <v>0</v>
      </c>
      <c r="N10" s="109">
        <f t="shared" si="2"/>
        <v>0</v>
      </c>
      <c r="O10" s="109">
        <f t="shared" si="2"/>
        <v>0</v>
      </c>
      <c r="P10" s="109">
        <f t="shared" si="2"/>
        <v>0</v>
      </c>
      <c r="Q10" s="109">
        <f t="shared" si="2"/>
        <v>0</v>
      </c>
      <c r="R10" s="109">
        <f t="shared" si="2"/>
        <v>0</v>
      </c>
      <c r="S10" s="109">
        <f t="shared" si="2"/>
        <v>0</v>
      </c>
      <c r="T10" s="109">
        <f t="shared" si="2"/>
        <v>0</v>
      </c>
      <c r="U10" s="109">
        <f t="shared" si="2"/>
        <v>27537038</v>
      </c>
      <c r="V10" s="109">
        <f t="shared" si="2"/>
        <v>0</v>
      </c>
      <c r="W10" s="109">
        <f t="shared" si="2"/>
        <v>49179313</v>
      </c>
      <c r="X10" s="109">
        <f t="shared" si="2"/>
        <v>0</v>
      </c>
      <c r="Y10" s="109">
        <f t="shared" si="2"/>
        <v>49179313</v>
      </c>
    </row>
    <row r="11" spans="1:25" x14ac:dyDescent="0.2">
      <c r="A11" s="309" t="s">
        <v>354</v>
      </c>
      <c r="B11" s="309"/>
      <c r="C11" s="309"/>
      <c r="D11" s="309"/>
      <c r="E11" s="309"/>
      <c r="F11" s="309"/>
      <c r="G11" s="8">
        <v>5</v>
      </c>
      <c r="H11" s="110">
        <v>0</v>
      </c>
      <c r="I11" s="110">
        <v>0</v>
      </c>
      <c r="J11" s="110">
        <v>0</v>
      </c>
      <c r="K11" s="110">
        <v>0</v>
      </c>
      <c r="L11" s="110">
        <v>0</v>
      </c>
      <c r="M11" s="110">
        <v>0</v>
      </c>
      <c r="N11" s="110">
        <v>0</v>
      </c>
      <c r="O11" s="110">
        <v>0</v>
      </c>
      <c r="P11" s="110">
        <v>0</v>
      </c>
      <c r="Q11" s="110">
        <v>0</v>
      </c>
      <c r="R11" s="110">
        <v>0</v>
      </c>
      <c r="S11" s="110"/>
      <c r="T11" s="110"/>
      <c r="U11" s="110">
        <v>0</v>
      </c>
      <c r="V11" s="73">
        <v>18840713.670000002</v>
      </c>
      <c r="W11" s="108">
        <f t="shared" ref="W11:W29" si="3">H11+I11+J11+K11-L11+M11+N11+O11+P11+Q11+R11+U11+V11+S11+T11</f>
        <v>18840713.670000002</v>
      </c>
      <c r="X11" s="73">
        <v>0</v>
      </c>
      <c r="Y11" s="108">
        <f t="shared" ref="Y11:Y29" si="4">W11+X11</f>
        <v>18840713.670000002</v>
      </c>
    </row>
    <row r="12" spans="1:25" x14ac:dyDescent="0.2">
      <c r="A12" s="309" t="s">
        <v>355</v>
      </c>
      <c r="B12" s="309"/>
      <c r="C12" s="309"/>
      <c r="D12" s="309"/>
      <c r="E12" s="309"/>
      <c r="F12" s="309"/>
      <c r="G12" s="8">
        <v>6</v>
      </c>
      <c r="H12" s="110">
        <v>0</v>
      </c>
      <c r="I12" s="110">
        <v>0</v>
      </c>
      <c r="J12" s="110">
        <v>0</v>
      </c>
      <c r="K12" s="110">
        <v>0</v>
      </c>
      <c r="L12" s="110">
        <v>0</v>
      </c>
      <c r="M12" s="110">
        <v>0</v>
      </c>
      <c r="N12" s="73">
        <v>0</v>
      </c>
      <c r="O12" s="110">
        <v>0</v>
      </c>
      <c r="P12" s="110">
        <v>0</v>
      </c>
      <c r="Q12" s="110">
        <v>0</v>
      </c>
      <c r="R12" s="110">
        <v>0</v>
      </c>
      <c r="S12" s="110"/>
      <c r="T12" s="110"/>
      <c r="U12" s="110">
        <v>0</v>
      </c>
      <c r="V12" s="110">
        <v>0</v>
      </c>
      <c r="W12" s="108">
        <f t="shared" si="3"/>
        <v>0</v>
      </c>
      <c r="X12" s="73">
        <v>0</v>
      </c>
      <c r="Y12" s="108">
        <f t="shared" si="4"/>
        <v>0</v>
      </c>
    </row>
    <row r="13" spans="1:25" ht="26.25" customHeight="1" x14ac:dyDescent="0.2">
      <c r="A13" s="309" t="s">
        <v>356</v>
      </c>
      <c r="B13" s="309"/>
      <c r="C13" s="309"/>
      <c r="D13" s="309"/>
      <c r="E13" s="309"/>
      <c r="F13" s="309"/>
      <c r="G13" s="8">
        <v>7</v>
      </c>
      <c r="H13" s="110">
        <v>0</v>
      </c>
      <c r="I13" s="110">
        <v>0</v>
      </c>
      <c r="J13" s="110">
        <v>0</v>
      </c>
      <c r="K13" s="110">
        <v>0</v>
      </c>
      <c r="L13" s="110">
        <v>0</v>
      </c>
      <c r="M13" s="110">
        <v>0</v>
      </c>
      <c r="N13" s="110">
        <v>0</v>
      </c>
      <c r="O13" s="73">
        <v>0</v>
      </c>
      <c r="P13" s="110">
        <v>0</v>
      </c>
      <c r="Q13" s="110">
        <v>0</v>
      </c>
      <c r="R13" s="110">
        <v>0</v>
      </c>
      <c r="S13" s="110"/>
      <c r="T13" s="110"/>
      <c r="U13" s="73">
        <v>0</v>
      </c>
      <c r="V13" s="73">
        <v>0</v>
      </c>
      <c r="W13" s="108">
        <f t="shared" si="3"/>
        <v>0</v>
      </c>
      <c r="X13" s="73">
        <v>0</v>
      </c>
      <c r="Y13" s="108">
        <f t="shared" si="4"/>
        <v>0</v>
      </c>
    </row>
    <row r="14" spans="1:25" ht="29.25" customHeight="1" x14ac:dyDescent="0.2">
      <c r="A14" s="309" t="s">
        <v>436</v>
      </c>
      <c r="B14" s="309"/>
      <c r="C14" s="309"/>
      <c r="D14" s="309"/>
      <c r="E14" s="309"/>
      <c r="F14" s="309"/>
      <c r="G14" s="8">
        <v>8</v>
      </c>
      <c r="H14" s="110">
        <v>0</v>
      </c>
      <c r="I14" s="110">
        <v>0</v>
      </c>
      <c r="J14" s="110">
        <v>0</v>
      </c>
      <c r="K14" s="110">
        <v>0</v>
      </c>
      <c r="L14" s="110">
        <v>0</v>
      </c>
      <c r="M14" s="110">
        <v>0</v>
      </c>
      <c r="N14" s="110">
        <v>0</v>
      </c>
      <c r="O14" s="110">
        <v>0</v>
      </c>
      <c r="P14" s="73">
        <v>0</v>
      </c>
      <c r="Q14" s="110">
        <v>0</v>
      </c>
      <c r="R14" s="110">
        <v>0</v>
      </c>
      <c r="S14" s="110"/>
      <c r="T14" s="110"/>
      <c r="U14" s="73">
        <v>0</v>
      </c>
      <c r="V14" s="73">
        <v>0</v>
      </c>
      <c r="W14" s="108">
        <f t="shared" si="3"/>
        <v>0</v>
      </c>
      <c r="X14" s="73">
        <v>0</v>
      </c>
      <c r="Y14" s="108">
        <f t="shared" si="4"/>
        <v>0</v>
      </c>
    </row>
    <row r="15" spans="1:25" x14ac:dyDescent="0.2">
      <c r="A15" s="309" t="s">
        <v>357</v>
      </c>
      <c r="B15" s="309"/>
      <c r="C15" s="309"/>
      <c r="D15" s="309"/>
      <c r="E15" s="309"/>
      <c r="F15" s="309"/>
      <c r="G15" s="8">
        <v>9</v>
      </c>
      <c r="H15" s="110">
        <v>0</v>
      </c>
      <c r="I15" s="110">
        <v>0</v>
      </c>
      <c r="J15" s="110">
        <v>0</v>
      </c>
      <c r="K15" s="110">
        <v>0</v>
      </c>
      <c r="L15" s="110">
        <v>0</v>
      </c>
      <c r="M15" s="110">
        <v>0</v>
      </c>
      <c r="N15" s="110">
        <v>0</v>
      </c>
      <c r="O15" s="110">
        <v>0</v>
      </c>
      <c r="P15" s="110">
        <v>0</v>
      </c>
      <c r="Q15" s="73">
        <v>0</v>
      </c>
      <c r="R15" s="110">
        <v>0</v>
      </c>
      <c r="S15" s="110"/>
      <c r="T15" s="110"/>
      <c r="U15" s="73">
        <v>0</v>
      </c>
      <c r="V15" s="73">
        <v>0</v>
      </c>
      <c r="W15" s="108">
        <f t="shared" si="3"/>
        <v>0</v>
      </c>
      <c r="X15" s="73">
        <v>0</v>
      </c>
      <c r="Y15" s="108">
        <f t="shared" si="4"/>
        <v>0</v>
      </c>
    </row>
    <row r="16" spans="1:25" ht="28.5" customHeight="1" x14ac:dyDescent="0.2">
      <c r="A16" s="309" t="s">
        <v>358</v>
      </c>
      <c r="B16" s="309"/>
      <c r="C16" s="309"/>
      <c r="D16" s="309"/>
      <c r="E16" s="309"/>
      <c r="F16" s="309"/>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
      <c r="A17" s="309" t="s">
        <v>359</v>
      </c>
      <c r="B17" s="309"/>
      <c r="C17" s="309"/>
      <c r="D17" s="309"/>
      <c r="E17" s="309"/>
      <c r="F17" s="309"/>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
      <c r="A18" s="309" t="s">
        <v>360</v>
      </c>
      <c r="B18" s="309"/>
      <c r="C18" s="309"/>
      <c r="D18" s="309"/>
      <c r="E18" s="309"/>
      <c r="F18" s="309"/>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
      <c r="A19" s="309" t="s">
        <v>361</v>
      </c>
      <c r="B19" s="309"/>
      <c r="C19" s="309"/>
      <c r="D19" s="309"/>
      <c r="E19" s="309"/>
      <c r="F19" s="309"/>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8">
        <f t="shared" si="3"/>
        <v>0</v>
      </c>
      <c r="X19" s="73">
        <v>0</v>
      </c>
      <c r="Y19" s="108">
        <f t="shared" si="4"/>
        <v>0</v>
      </c>
    </row>
    <row r="20" spans="1:25" x14ac:dyDescent="0.2">
      <c r="A20" s="309" t="s">
        <v>362</v>
      </c>
      <c r="B20" s="309"/>
      <c r="C20" s="309"/>
      <c r="D20" s="309"/>
      <c r="E20" s="309"/>
      <c r="F20" s="309"/>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
      <c r="A21" s="309" t="s">
        <v>363</v>
      </c>
      <c r="B21" s="309"/>
      <c r="C21" s="309"/>
      <c r="D21" s="309"/>
      <c r="E21" s="309"/>
      <c r="F21" s="309"/>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
      <c r="A22" s="309" t="s">
        <v>437</v>
      </c>
      <c r="B22" s="309"/>
      <c r="C22" s="309"/>
      <c r="D22" s="309"/>
      <c r="E22" s="309"/>
      <c r="F22" s="309"/>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
      <c r="A23" s="309" t="s">
        <v>438</v>
      </c>
      <c r="B23" s="309"/>
      <c r="C23" s="309"/>
      <c r="D23" s="309"/>
      <c r="E23" s="309"/>
      <c r="F23" s="309"/>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
      <c r="A24" s="309" t="s">
        <v>364</v>
      </c>
      <c r="B24" s="309"/>
      <c r="C24" s="309"/>
      <c r="D24" s="309"/>
      <c r="E24" s="309"/>
      <c r="F24" s="309"/>
      <c r="G24" s="8">
        <v>18</v>
      </c>
      <c r="H24" s="73">
        <v>0</v>
      </c>
      <c r="I24" s="73">
        <v>0</v>
      </c>
      <c r="J24" s="73">
        <v>0</v>
      </c>
      <c r="K24" s="73">
        <v>0</v>
      </c>
      <c r="L24" s="73">
        <v>183760</v>
      </c>
      <c r="M24" s="73">
        <v>0</v>
      </c>
      <c r="N24" s="73">
        <v>0</v>
      </c>
      <c r="O24" s="73">
        <v>0</v>
      </c>
      <c r="P24" s="73">
        <v>0</v>
      </c>
      <c r="Q24" s="73">
        <v>0</v>
      </c>
      <c r="R24" s="73">
        <v>0</v>
      </c>
      <c r="S24" s="73">
        <v>0</v>
      </c>
      <c r="T24" s="73">
        <v>0</v>
      </c>
      <c r="U24" s="73">
        <v>0</v>
      </c>
      <c r="V24" s="73">
        <v>0</v>
      </c>
      <c r="W24" s="108">
        <f t="shared" si="3"/>
        <v>-183760</v>
      </c>
      <c r="X24" s="73">
        <v>0</v>
      </c>
      <c r="Y24" s="108">
        <f t="shared" si="4"/>
        <v>-183760</v>
      </c>
    </row>
    <row r="25" spans="1:25" x14ac:dyDescent="0.2">
      <c r="A25" s="309" t="s">
        <v>439</v>
      </c>
      <c r="B25" s="309"/>
      <c r="C25" s="309"/>
      <c r="D25" s="309"/>
      <c r="E25" s="309"/>
      <c r="F25" s="309"/>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
      <c r="A26" s="309" t="s">
        <v>440</v>
      </c>
      <c r="B26" s="309"/>
      <c r="C26" s="309"/>
      <c r="D26" s="309"/>
      <c r="E26" s="309"/>
      <c r="F26" s="309"/>
      <c r="G26" s="8">
        <v>20</v>
      </c>
      <c r="H26" s="73">
        <v>0</v>
      </c>
      <c r="I26" s="73">
        <v>0</v>
      </c>
      <c r="J26" s="73">
        <v>0</v>
      </c>
      <c r="K26" s="73">
        <v>0</v>
      </c>
      <c r="L26" s="73">
        <v>0</v>
      </c>
      <c r="M26" s="73">
        <v>0</v>
      </c>
      <c r="N26" s="73">
        <v>0</v>
      </c>
      <c r="O26" s="73">
        <v>0</v>
      </c>
      <c r="P26" s="73">
        <v>0</v>
      </c>
      <c r="Q26" s="73">
        <v>0</v>
      </c>
      <c r="R26" s="73">
        <v>0</v>
      </c>
      <c r="S26" s="73">
        <v>0</v>
      </c>
      <c r="T26" s="73">
        <v>0</v>
      </c>
      <c r="U26" s="73">
        <v>-7927194</v>
      </c>
      <c r="V26" s="73">
        <v>0</v>
      </c>
      <c r="W26" s="108">
        <f t="shared" si="3"/>
        <v>-7927194</v>
      </c>
      <c r="X26" s="73">
        <v>0</v>
      </c>
      <c r="Y26" s="108">
        <f t="shared" si="4"/>
        <v>-7927194</v>
      </c>
    </row>
    <row r="27" spans="1:25" x14ac:dyDescent="0.2">
      <c r="A27" s="309" t="s">
        <v>441</v>
      </c>
      <c r="B27" s="309"/>
      <c r="C27" s="309"/>
      <c r="D27" s="309"/>
      <c r="E27" s="309"/>
      <c r="F27" s="309"/>
      <c r="G27" s="8">
        <v>21</v>
      </c>
      <c r="H27" s="73">
        <v>-3</v>
      </c>
      <c r="I27" s="73">
        <v>0</v>
      </c>
      <c r="J27" s="73">
        <v>2</v>
      </c>
      <c r="K27" s="73">
        <v>-1196128</v>
      </c>
      <c r="L27" s="73">
        <v>-1196128</v>
      </c>
      <c r="M27" s="73">
        <v>0</v>
      </c>
      <c r="N27" s="73">
        <v>0</v>
      </c>
      <c r="O27" s="73">
        <v>0</v>
      </c>
      <c r="P27" s="73">
        <v>0</v>
      </c>
      <c r="Q27" s="73">
        <v>0</v>
      </c>
      <c r="R27" s="73">
        <v>0</v>
      </c>
      <c r="S27" s="73">
        <v>0</v>
      </c>
      <c r="T27" s="73">
        <v>0</v>
      </c>
      <c r="U27" s="73">
        <v>607095</v>
      </c>
      <c r="V27" s="73">
        <v>0</v>
      </c>
      <c r="W27" s="108">
        <f t="shared" si="3"/>
        <v>607094</v>
      </c>
      <c r="X27" s="73">
        <v>0</v>
      </c>
      <c r="Y27" s="108">
        <f t="shared" si="4"/>
        <v>607094</v>
      </c>
    </row>
    <row r="28" spans="1:25" ht="30" customHeight="1" x14ac:dyDescent="0.2">
      <c r="A28" s="309" t="s">
        <v>442</v>
      </c>
      <c r="B28" s="309"/>
      <c r="C28" s="309"/>
      <c r="D28" s="309"/>
      <c r="E28" s="309"/>
      <c r="F28" s="309"/>
      <c r="G28" s="8">
        <v>22</v>
      </c>
      <c r="H28" s="73">
        <v>0</v>
      </c>
      <c r="I28" s="73">
        <v>0</v>
      </c>
      <c r="J28" s="73">
        <v>346740</v>
      </c>
      <c r="K28" s="73">
        <v>0</v>
      </c>
      <c r="L28" s="73">
        <v>0</v>
      </c>
      <c r="M28" s="73">
        <v>0</v>
      </c>
      <c r="N28" s="73">
        <v>0</v>
      </c>
      <c r="O28" s="73">
        <v>0</v>
      </c>
      <c r="P28" s="73">
        <v>0</v>
      </c>
      <c r="Q28" s="73">
        <v>0</v>
      </c>
      <c r="R28" s="73">
        <v>0</v>
      </c>
      <c r="S28" s="73">
        <v>0</v>
      </c>
      <c r="T28" s="73">
        <v>0</v>
      </c>
      <c r="U28" s="73">
        <v>-346740</v>
      </c>
      <c r="V28" s="73">
        <v>0</v>
      </c>
      <c r="W28" s="108">
        <f t="shared" si="3"/>
        <v>0</v>
      </c>
      <c r="X28" s="73">
        <v>0</v>
      </c>
      <c r="Y28" s="108">
        <f t="shared" si="4"/>
        <v>0</v>
      </c>
    </row>
    <row r="29" spans="1:25" ht="30" customHeight="1" x14ac:dyDescent="0.2">
      <c r="A29" s="309" t="s">
        <v>443</v>
      </c>
      <c r="B29" s="309"/>
      <c r="C29" s="309"/>
      <c r="D29" s="309"/>
      <c r="E29" s="309"/>
      <c r="F29" s="309"/>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
      <c r="A30" s="310" t="s">
        <v>444</v>
      </c>
      <c r="B30" s="310"/>
      <c r="C30" s="310"/>
      <c r="D30" s="310"/>
      <c r="E30" s="310"/>
      <c r="F30" s="310"/>
      <c r="G30" s="10">
        <v>24</v>
      </c>
      <c r="H30" s="111">
        <f>SUM(H10:H29)</f>
        <v>17674030</v>
      </c>
      <c r="I30" s="111">
        <f t="shared" ref="I30:Y30" si="5">SUM(I10:I29)</f>
        <v>0</v>
      </c>
      <c r="J30" s="111">
        <f t="shared" si="5"/>
        <v>1230444</v>
      </c>
      <c r="K30" s="111">
        <f t="shared" si="5"/>
        <v>4156663</v>
      </c>
      <c r="L30" s="111">
        <f t="shared" si="5"/>
        <v>1255883</v>
      </c>
      <c r="M30" s="111">
        <f t="shared" si="5"/>
        <v>0</v>
      </c>
      <c r="N30" s="111">
        <f t="shared" si="5"/>
        <v>0</v>
      </c>
      <c r="O30" s="111">
        <f t="shared" si="5"/>
        <v>0</v>
      </c>
      <c r="P30" s="111">
        <f t="shared" si="5"/>
        <v>0</v>
      </c>
      <c r="Q30" s="111">
        <f t="shared" si="5"/>
        <v>0</v>
      </c>
      <c r="R30" s="111">
        <f t="shared" si="5"/>
        <v>0</v>
      </c>
      <c r="S30" s="111">
        <f t="shared" si="5"/>
        <v>0</v>
      </c>
      <c r="T30" s="111">
        <f t="shared" si="5"/>
        <v>0</v>
      </c>
      <c r="U30" s="111">
        <f t="shared" si="5"/>
        <v>19870199</v>
      </c>
      <c r="V30" s="111">
        <f t="shared" si="5"/>
        <v>18840713.670000002</v>
      </c>
      <c r="W30" s="111">
        <f t="shared" si="5"/>
        <v>60516166.670000002</v>
      </c>
      <c r="X30" s="111">
        <f t="shared" si="5"/>
        <v>0</v>
      </c>
      <c r="Y30" s="111">
        <f t="shared" si="5"/>
        <v>60516166.670000002</v>
      </c>
    </row>
    <row r="31" spans="1:25" x14ac:dyDescent="0.2">
      <c r="A31" s="311" t="s">
        <v>365</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13" t="s">
        <v>445</v>
      </c>
      <c r="B32" s="307"/>
      <c r="C32" s="307"/>
      <c r="D32" s="307"/>
      <c r="E32" s="307"/>
      <c r="F32" s="307"/>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0</v>
      </c>
      <c r="S32" s="109">
        <f t="shared" si="6"/>
        <v>0</v>
      </c>
      <c r="T32" s="109">
        <f t="shared" si="6"/>
        <v>0</v>
      </c>
      <c r="U32" s="109">
        <f t="shared" si="6"/>
        <v>0</v>
      </c>
      <c r="V32" s="109">
        <f t="shared" si="6"/>
        <v>0</v>
      </c>
      <c r="W32" s="109">
        <f t="shared" si="6"/>
        <v>0</v>
      </c>
      <c r="X32" s="109">
        <f t="shared" si="6"/>
        <v>0</v>
      </c>
      <c r="Y32" s="109">
        <f t="shared" si="6"/>
        <v>0</v>
      </c>
    </row>
    <row r="33" spans="1:25" ht="31.5" customHeight="1" x14ac:dyDescent="0.2">
      <c r="A33" s="313" t="s">
        <v>446</v>
      </c>
      <c r="B33" s="307"/>
      <c r="C33" s="307"/>
      <c r="D33" s="307"/>
      <c r="E33" s="307"/>
      <c r="F33" s="307"/>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0</v>
      </c>
      <c r="S33" s="109">
        <f t="shared" si="7"/>
        <v>0</v>
      </c>
      <c r="T33" s="109">
        <f t="shared" si="7"/>
        <v>0</v>
      </c>
      <c r="U33" s="109">
        <f t="shared" si="7"/>
        <v>0</v>
      </c>
      <c r="V33" s="109">
        <f t="shared" si="7"/>
        <v>18840713.670000002</v>
      </c>
      <c r="W33" s="109">
        <f t="shared" si="7"/>
        <v>18840713.670000002</v>
      </c>
      <c r="X33" s="109">
        <f t="shared" si="7"/>
        <v>0</v>
      </c>
      <c r="Y33" s="109">
        <f t="shared" si="7"/>
        <v>18840713.670000002</v>
      </c>
    </row>
    <row r="34" spans="1:25" ht="30.75" customHeight="1" x14ac:dyDescent="0.2">
      <c r="A34" s="314" t="s">
        <v>447</v>
      </c>
      <c r="B34" s="308"/>
      <c r="C34" s="308"/>
      <c r="D34" s="308"/>
      <c r="E34" s="308"/>
      <c r="F34" s="308"/>
      <c r="G34" s="9">
        <v>27</v>
      </c>
      <c r="H34" s="111">
        <f>SUM(H21:H29)</f>
        <v>-3</v>
      </c>
      <c r="I34" s="111">
        <f t="shared" ref="I34:Y34" si="8">SUM(I21:I29)</f>
        <v>0</v>
      </c>
      <c r="J34" s="111">
        <f t="shared" si="8"/>
        <v>346742</v>
      </c>
      <c r="K34" s="111">
        <f t="shared" si="8"/>
        <v>-1196128</v>
      </c>
      <c r="L34" s="111">
        <f t="shared" si="8"/>
        <v>-1012368</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-7666839</v>
      </c>
      <c r="V34" s="111">
        <f t="shared" si="8"/>
        <v>0</v>
      </c>
      <c r="W34" s="111">
        <f t="shared" si="8"/>
        <v>-7503860</v>
      </c>
      <c r="X34" s="111">
        <f t="shared" si="8"/>
        <v>0</v>
      </c>
      <c r="Y34" s="111">
        <f t="shared" si="8"/>
        <v>-7503860</v>
      </c>
    </row>
    <row r="35" spans="1:25" x14ac:dyDescent="0.2">
      <c r="A35" s="311" t="s">
        <v>366</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x14ac:dyDescent="0.2">
      <c r="A36" s="316" t="s">
        <v>367</v>
      </c>
      <c r="B36" s="316"/>
      <c r="C36" s="316"/>
      <c r="D36" s="316"/>
      <c r="E36" s="316"/>
      <c r="F36" s="316"/>
      <c r="G36" s="8">
        <v>28</v>
      </c>
      <c r="H36" s="73">
        <v>17674030</v>
      </c>
      <c r="I36" s="73">
        <v>0</v>
      </c>
      <c r="J36" s="73">
        <v>1230444</v>
      </c>
      <c r="K36" s="73">
        <v>4156663</v>
      </c>
      <c r="L36" s="73">
        <v>1255883</v>
      </c>
      <c r="M36" s="73">
        <v>0</v>
      </c>
      <c r="N36" s="73">
        <v>0</v>
      </c>
      <c r="O36" s="73">
        <v>0</v>
      </c>
      <c r="P36" s="73">
        <v>0</v>
      </c>
      <c r="Q36" s="73">
        <v>0</v>
      </c>
      <c r="R36" s="73">
        <v>0</v>
      </c>
      <c r="S36" s="73">
        <v>0</v>
      </c>
      <c r="T36" s="73">
        <v>0</v>
      </c>
      <c r="U36" s="73">
        <v>38710913</v>
      </c>
      <c r="V36" s="73">
        <v>0</v>
      </c>
      <c r="W36" s="108">
        <f>H36+I36+J36+K36-L36+M36+N36+O36+P36+Q36+R36+U36+V36+S36+T36</f>
        <v>60516167</v>
      </c>
      <c r="X36" s="73">
        <v>0</v>
      </c>
      <c r="Y36" s="108">
        <f t="shared" ref="Y36:Y38" si="9">W36+X36</f>
        <v>60516167</v>
      </c>
    </row>
    <row r="37" spans="1:25" x14ac:dyDescent="0.2">
      <c r="A37" s="309" t="s">
        <v>368</v>
      </c>
      <c r="B37" s="309"/>
      <c r="C37" s="309"/>
      <c r="D37" s="309"/>
      <c r="E37" s="309"/>
      <c r="F37" s="309"/>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
      <c r="A38" s="309" t="s">
        <v>369</v>
      </c>
      <c r="B38" s="309"/>
      <c r="C38" s="309"/>
      <c r="D38" s="309"/>
      <c r="E38" s="309"/>
      <c r="F38" s="309"/>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
      <c r="A39" s="317" t="s">
        <v>448</v>
      </c>
      <c r="B39" s="317"/>
      <c r="C39" s="317"/>
      <c r="D39" s="317"/>
      <c r="E39" s="317"/>
      <c r="F39" s="317"/>
      <c r="G39" s="9">
        <v>31</v>
      </c>
      <c r="H39" s="109">
        <f>H36+H37+H38</f>
        <v>17674030</v>
      </c>
      <c r="I39" s="109">
        <f t="shared" ref="I39:Y39" si="10">I36+I37+I38</f>
        <v>0</v>
      </c>
      <c r="J39" s="109">
        <f t="shared" si="10"/>
        <v>1230444</v>
      </c>
      <c r="K39" s="109">
        <f t="shared" si="10"/>
        <v>4156663</v>
      </c>
      <c r="L39" s="109">
        <f t="shared" si="10"/>
        <v>1255883</v>
      </c>
      <c r="M39" s="109">
        <f t="shared" si="10"/>
        <v>0</v>
      </c>
      <c r="N39" s="109">
        <f t="shared" si="10"/>
        <v>0</v>
      </c>
      <c r="O39" s="109">
        <f t="shared" si="10"/>
        <v>0</v>
      </c>
      <c r="P39" s="109">
        <f t="shared" si="10"/>
        <v>0</v>
      </c>
      <c r="Q39" s="109">
        <f t="shared" si="10"/>
        <v>0</v>
      </c>
      <c r="R39" s="109">
        <f t="shared" si="10"/>
        <v>0</v>
      </c>
      <c r="S39" s="109">
        <f t="shared" si="10"/>
        <v>0</v>
      </c>
      <c r="T39" s="109">
        <f t="shared" si="10"/>
        <v>0</v>
      </c>
      <c r="U39" s="109">
        <f t="shared" si="10"/>
        <v>38710913</v>
      </c>
      <c r="V39" s="109">
        <f t="shared" si="10"/>
        <v>0</v>
      </c>
      <c r="W39" s="109">
        <f t="shared" si="10"/>
        <v>60516167</v>
      </c>
      <c r="X39" s="109">
        <f t="shared" si="10"/>
        <v>0</v>
      </c>
      <c r="Y39" s="109">
        <f t="shared" si="10"/>
        <v>60516167</v>
      </c>
    </row>
    <row r="40" spans="1:25" x14ac:dyDescent="0.2">
      <c r="A40" s="309" t="s">
        <v>370</v>
      </c>
      <c r="B40" s="309"/>
      <c r="C40" s="309"/>
      <c r="D40" s="309"/>
      <c r="E40" s="309"/>
      <c r="F40" s="309"/>
      <c r="G40" s="8">
        <v>32</v>
      </c>
      <c r="H40" s="110">
        <v>0</v>
      </c>
      <c r="I40" s="110">
        <v>0</v>
      </c>
      <c r="J40" s="110">
        <v>0</v>
      </c>
      <c r="K40" s="110">
        <v>0</v>
      </c>
      <c r="L40" s="110">
        <v>0</v>
      </c>
      <c r="M40" s="110">
        <v>0</v>
      </c>
      <c r="N40" s="110">
        <v>0</v>
      </c>
      <c r="O40" s="110">
        <v>0</v>
      </c>
      <c r="P40" s="110">
        <v>0</v>
      </c>
      <c r="Q40" s="110">
        <v>0</v>
      </c>
      <c r="R40" s="110">
        <v>0</v>
      </c>
      <c r="S40" s="110">
        <v>0</v>
      </c>
      <c r="T40" s="110">
        <v>0</v>
      </c>
      <c r="U40" s="110">
        <v>0</v>
      </c>
      <c r="V40" s="73">
        <v>22469997</v>
      </c>
      <c r="W40" s="108">
        <f t="shared" ref="W40:W58" si="11">H40+I40+J40+K40-L40+M40+N40+O40+P40+Q40+R40+U40+V40+S40+T40</f>
        <v>22469997</v>
      </c>
      <c r="X40" s="73">
        <v>0</v>
      </c>
      <c r="Y40" s="108">
        <f t="shared" ref="Y40:Y58" si="12">W40+X40</f>
        <v>22469997</v>
      </c>
    </row>
    <row r="41" spans="1:25" x14ac:dyDescent="0.2">
      <c r="A41" s="309" t="s">
        <v>371</v>
      </c>
      <c r="B41" s="309"/>
      <c r="C41" s="309"/>
      <c r="D41" s="309"/>
      <c r="E41" s="309"/>
      <c r="F41" s="309"/>
      <c r="G41" s="8">
        <v>33</v>
      </c>
      <c r="H41" s="110">
        <v>0</v>
      </c>
      <c r="I41" s="110">
        <v>0</v>
      </c>
      <c r="J41" s="110">
        <v>0</v>
      </c>
      <c r="K41" s="110">
        <v>0</v>
      </c>
      <c r="L41" s="110">
        <v>0</v>
      </c>
      <c r="M41" s="110">
        <v>0</v>
      </c>
      <c r="N41" s="73">
        <v>0</v>
      </c>
      <c r="O41" s="110">
        <v>0</v>
      </c>
      <c r="P41" s="110">
        <v>0</v>
      </c>
      <c r="Q41" s="110">
        <v>0</v>
      </c>
      <c r="R41" s="110">
        <v>0</v>
      </c>
      <c r="S41" s="110">
        <v>0</v>
      </c>
      <c r="T41" s="110">
        <v>0</v>
      </c>
      <c r="U41" s="110">
        <v>0</v>
      </c>
      <c r="V41" s="110">
        <v>0</v>
      </c>
      <c r="W41" s="108">
        <f t="shared" si="11"/>
        <v>0</v>
      </c>
      <c r="X41" s="73">
        <v>0</v>
      </c>
      <c r="Y41" s="108">
        <f t="shared" si="12"/>
        <v>0</v>
      </c>
    </row>
    <row r="42" spans="1:25" ht="27" customHeight="1" x14ac:dyDescent="0.2">
      <c r="A42" s="309" t="s">
        <v>372</v>
      </c>
      <c r="B42" s="309"/>
      <c r="C42" s="309"/>
      <c r="D42" s="309"/>
      <c r="E42" s="309"/>
      <c r="F42" s="309"/>
      <c r="G42" s="8">
        <v>34</v>
      </c>
      <c r="H42" s="110">
        <v>0</v>
      </c>
      <c r="I42" s="110">
        <v>0</v>
      </c>
      <c r="J42" s="110">
        <v>0</v>
      </c>
      <c r="K42" s="110">
        <v>0</v>
      </c>
      <c r="L42" s="110">
        <v>0</v>
      </c>
      <c r="M42" s="110">
        <v>0</v>
      </c>
      <c r="N42" s="110">
        <v>0</v>
      </c>
      <c r="O42" s="73">
        <v>0</v>
      </c>
      <c r="P42" s="110">
        <v>0</v>
      </c>
      <c r="Q42" s="110">
        <v>0</v>
      </c>
      <c r="R42" s="110">
        <v>0</v>
      </c>
      <c r="S42" s="110">
        <v>0</v>
      </c>
      <c r="T42" s="110">
        <v>0</v>
      </c>
      <c r="U42" s="73">
        <v>0</v>
      </c>
      <c r="V42" s="73">
        <v>0</v>
      </c>
      <c r="W42" s="108">
        <f t="shared" si="11"/>
        <v>0</v>
      </c>
      <c r="X42" s="73">
        <v>0</v>
      </c>
      <c r="Y42" s="108">
        <f t="shared" si="12"/>
        <v>0</v>
      </c>
    </row>
    <row r="43" spans="1:25" ht="20.25" customHeight="1" x14ac:dyDescent="0.2">
      <c r="A43" s="309" t="s">
        <v>436</v>
      </c>
      <c r="B43" s="309"/>
      <c r="C43" s="309"/>
      <c r="D43" s="309"/>
      <c r="E43" s="309"/>
      <c r="F43" s="309"/>
      <c r="G43" s="8">
        <v>35</v>
      </c>
      <c r="H43" s="110">
        <v>0</v>
      </c>
      <c r="I43" s="110">
        <v>0</v>
      </c>
      <c r="J43" s="110">
        <v>0</v>
      </c>
      <c r="K43" s="110">
        <v>0</v>
      </c>
      <c r="L43" s="110">
        <v>0</v>
      </c>
      <c r="M43" s="110">
        <v>0</v>
      </c>
      <c r="N43" s="110">
        <v>0</v>
      </c>
      <c r="O43" s="110">
        <v>0</v>
      </c>
      <c r="P43" s="73">
        <v>0</v>
      </c>
      <c r="Q43" s="110">
        <v>0</v>
      </c>
      <c r="R43" s="110">
        <v>0</v>
      </c>
      <c r="S43" s="110">
        <v>0</v>
      </c>
      <c r="T43" s="110">
        <v>0</v>
      </c>
      <c r="U43" s="73">
        <v>0</v>
      </c>
      <c r="V43" s="73">
        <v>0</v>
      </c>
      <c r="W43" s="108">
        <f t="shared" si="11"/>
        <v>0</v>
      </c>
      <c r="X43" s="73">
        <v>0</v>
      </c>
      <c r="Y43" s="108">
        <f t="shared" si="12"/>
        <v>0</v>
      </c>
    </row>
    <row r="44" spans="1:25" ht="21" customHeight="1" x14ac:dyDescent="0.2">
      <c r="A44" s="309" t="s">
        <v>373</v>
      </c>
      <c r="B44" s="309"/>
      <c r="C44" s="309"/>
      <c r="D44" s="309"/>
      <c r="E44" s="309"/>
      <c r="F44" s="309"/>
      <c r="G44" s="8">
        <v>36</v>
      </c>
      <c r="H44" s="110">
        <v>0</v>
      </c>
      <c r="I44" s="110">
        <v>0</v>
      </c>
      <c r="J44" s="110">
        <v>0</v>
      </c>
      <c r="K44" s="110">
        <v>0</v>
      </c>
      <c r="L44" s="110">
        <v>0</v>
      </c>
      <c r="M44" s="110">
        <v>0</v>
      </c>
      <c r="N44" s="110">
        <v>0</v>
      </c>
      <c r="O44" s="110">
        <v>0</v>
      </c>
      <c r="P44" s="110">
        <v>0</v>
      </c>
      <c r="Q44" s="73">
        <v>0</v>
      </c>
      <c r="R44" s="110">
        <v>0</v>
      </c>
      <c r="S44" s="110">
        <v>0</v>
      </c>
      <c r="T44" s="110">
        <v>0</v>
      </c>
      <c r="U44" s="73">
        <v>0</v>
      </c>
      <c r="V44" s="73">
        <v>0</v>
      </c>
      <c r="W44" s="108">
        <f t="shared" si="11"/>
        <v>0</v>
      </c>
      <c r="X44" s="73">
        <v>0</v>
      </c>
      <c r="Y44" s="108">
        <f t="shared" si="12"/>
        <v>0</v>
      </c>
    </row>
    <row r="45" spans="1:25" ht="29.25" customHeight="1" x14ac:dyDescent="0.2">
      <c r="A45" s="309" t="s">
        <v>374</v>
      </c>
      <c r="B45" s="309"/>
      <c r="C45" s="309"/>
      <c r="D45" s="309"/>
      <c r="E45" s="309"/>
      <c r="F45" s="309"/>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
      <c r="A46" s="309" t="s">
        <v>375</v>
      </c>
      <c r="B46" s="309"/>
      <c r="C46" s="309"/>
      <c r="D46" s="309"/>
      <c r="E46" s="309"/>
      <c r="F46" s="309"/>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
      <c r="A47" s="309" t="s">
        <v>376</v>
      </c>
      <c r="B47" s="309"/>
      <c r="C47" s="309"/>
      <c r="D47" s="309"/>
      <c r="E47" s="309"/>
      <c r="F47" s="309"/>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
      <c r="A48" s="309" t="s">
        <v>377</v>
      </c>
      <c r="B48" s="309"/>
      <c r="C48" s="309"/>
      <c r="D48" s="309"/>
      <c r="E48" s="309"/>
      <c r="F48" s="309"/>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
      <c r="A49" s="309" t="s">
        <v>449</v>
      </c>
      <c r="B49" s="309"/>
      <c r="C49" s="309"/>
      <c r="D49" s="309"/>
      <c r="E49" s="309"/>
      <c r="F49" s="309"/>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
      <c r="A50" s="309" t="s">
        <v>450</v>
      </c>
      <c r="B50" s="309"/>
      <c r="C50" s="309"/>
      <c r="D50" s="309"/>
      <c r="E50" s="309"/>
      <c r="F50" s="309"/>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
      <c r="A51" s="309" t="s">
        <v>437</v>
      </c>
      <c r="B51" s="309"/>
      <c r="C51" s="309"/>
      <c r="D51" s="309"/>
      <c r="E51" s="309"/>
      <c r="F51" s="309"/>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
      <c r="A52" s="309" t="s">
        <v>451</v>
      </c>
      <c r="B52" s="309"/>
      <c r="C52" s="309"/>
      <c r="D52" s="309"/>
      <c r="E52" s="309"/>
      <c r="F52" s="309"/>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
      <c r="A53" s="309" t="s">
        <v>452</v>
      </c>
      <c r="B53" s="309"/>
      <c r="C53" s="309"/>
      <c r="D53" s="309"/>
      <c r="E53" s="309"/>
      <c r="F53" s="309"/>
      <c r="G53" s="8">
        <v>45</v>
      </c>
      <c r="H53" s="73">
        <v>0</v>
      </c>
      <c r="I53" s="73">
        <v>0</v>
      </c>
      <c r="J53" s="73">
        <v>0</v>
      </c>
      <c r="K53" s="73">
        <v>4000000</v>
      </c>
      <c r="L53" s="73">
        <v>627764</v>
      </c>
      <c r="M53" s="73">
        <v>0</v>
      </c>
      <c r="N53" s="73">
        <v>0</v>
      </c>
      <c r="O53" s="73">
        <v>0</v>
      </c>
      <c r="P53" s="73">
        <v>0</v>
      </c>
      <c r="Q53" s="73">
        <v>0</v>
      </c>
      <c r="R53" s="73">
        <v>0</v>
      </c>
      <c r="S53" s="73">
        <v>0</v>
      </c>
      <c r="T53" s="73">
        <v>0</v>
      </c>
      <c r="U53" s="73">
        <v>-4000000</v>
      </c>
      <c r="V53" s="73">
        <v>0</v>
      </c>
      <c r="W53" s="108">
        <f t="shared" si="11"/>
        <v>-627764</v>
      </c>
      <c r="X53" s="73">
        <v>0</v>
      </c>
      <c r="Y53" s="108">
        <f t="shared" si="12"/>
        <v>-627764</v>
      </c>
    </row>
    <row r="54" spans="1:25" x14ac:dyDescent="0.2">
      <c r="A54" s="309" t="s">
        <v>439</v>
      </c>
      <c r="B54" s="309"/>
      <c r="C54" s="309"/>
      <c r="D54" s="309"/>
      <c r="E54" s="309"/>
      <c r="F54" s="309"/>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v>0</v>
      </c>
      <c r="Y54" s="108">
        <f t="shared" si="12"/>
        <v>0</v>
      </c>
    </row>
    <row r="55" spans="1:25" x14ac:dyDescent="0.2">
      <c r="A55" s="309" t="s">
        <v>440</v>
      </c>
      <c r="B55" s="309"/>
      <c r="C55" s="309"/>
      <c r="D55" s="309"/>
      <c r="E55" s="309"/>
      <c r="F55" s="309"/>
      <c r="G55" s="8">
        <v>47</v>
      </c>
      <c r="H55" s="73">
        <v>0</v>
      </c>
      <c r="I55" s="73">
        <v>0</v>
      </c>
      <c r="J55" s="73">
        <v>0</v>
      </c>
      <c r="K55" s="73">
        <v>0</v>
      </c>
      <c r="L55" s="73">
        <v>0</v>
      </c>
      <c r="M55" s="73">
        <v>0</v>
      </c>
      <c r="N55" s="73">
        <v>0</v>
      </c>
      <c r="O55" s="73">
        <v>0</v>
      </c>
      <c r="P55" s="73">
        <v>0</v>
      </c>
      <c r="Q55" s="73">
        <v>0</v>
      </c>
      <c r="R55" s="73">
        <v>0</v>
      </c>
      <c r="S55" s="73">
        <v>0</v>
      </c>
      <c r="T55" s="73">
        <v>0</v>
      </c>
      <c r="U55" s="73">
        <v>-19879530</v>
      </c>
      <c r="V55" s="73">
        <v>0</v>
      </c>
      <c r="W55" s="108">
        <f t="shared" si="11"/>
        <v>-19879530</v>
      </c>
      <c r="X55" s="73">
        <v>0</v>
      </c>
      <c r="Y55" s="108">
        <f t="shared" si="12"/>
        <v>-19879530</v>
      </c>
    </row>
    <row r="56" spans="1:25" x14ac:dyDescent="0.2">
      <c r="A56" s="309" t="s">
        <v>441</v>
      </c>
      <c r="B56" s="309"/>
      <c r="C56" s="309"/>
      <c r="D56" s="309"/>
      <c r="E56" s="309"/>
      <c r="F56" s="309"/>
      <c r="G56" s="8">
        <v>48</v>
      </c>
      <c r="H56" s="73">
        <v>0</v>
      </c>
      <c r="I56" s="73">
        <v>0</v>
      </c>
      <c r="J56" s="73">
        <v>0</v>
      </c>
      <c r="K56" s="73">
        <v>-743249</v>
      </c>
      <c r="L56" s="73">
        <v>-743249</v>
      </c>
      <c r="M56" s="73">
        <v>0</v>
      </c>
      <c r="N56" s="73">
        <v>0</v>
      </c>
      <c r="O56" s="73">
        <v>0</v>
      </c>
      <c r="P56" s="73">
        <v>0</v>
      </c>
      <c r="Q56" s="73">
        <v>0</v>
      </c>
      <c r="R56" s="73">
        <v>0</v>
      </c>
      <c r="S56" s="73">
        <v>0</v>
      </c>
      <c r="T56" s="73">
        <v>0</v>
      </c>
      <c r="U56" s="73">
        <v>457259</v>
      </c>
      <c r="V56" s="73">
        <v>0</v>
      </c>
      <c r="W56" s="108">
        <f t="shared" si="11"/>
        <v>457259</v>
      </c>
      <c r="X56" s="73">
        <v>0</v>
      </c>
      <c r="Y56" s="108">
        <f t="shared" si="12"/>
        <v>457259</v>
      </c>
    </row>
    <row r="57" spans="1:25" ht="23.25" customHeight="1" x14ac:dyDescent="0.2">
      <c r="A57" s="309" t="s">
        <v>453</v>
      </c>
      <c r="B57" s="309"/>
      <c r="C57" s="309"/>
      <c r="D57" s="309"/>
      <c r="E57" s="309"/>
      <c r="F57" s="309"/>
      <c r="G57" s="8">
        <v>49</v>
      </c>
      <c r="H57" s="73">
        <v>0</v>
      </c>
      <c r="I57" s="73">
        <v>0</v>
      </c>
      <c r="J57" s="73">
        <v>789492</v>
      </c>
      <c r="K57" s="73">
        <v>0</v>
      </c>
      <c r="L57" s="73">
        <v>0</v>
      </c>
      <c r="M57" s="73">
        <v>0</v>
      </c>
      <c r="N57" s="73">
        <v>0</v>
      </c>
      <c r="O57" s="73">
        <v>0</v>
      </c>
      <c r="P57" s="73">
        <v>0</v>
      </c>
      <c r="Q57" s="73">
        <v>0</v>
      </c>
      <c r="R57" s="73">
        <v>0</v>
      </c>
      <c r="S57" s="73">
        <v>0</v>
      </c>
      <c r="T57" s="73">
        <v>0</v>
      </c>
      <c r="U57" s="73">
        <v>-789492</v>
      </c>
      <c r="V57" s="73">
        <v>0</v>
      </c>
      <c r="W57" s="108">
        <f t="shared" si="11"/>
        <v>0</v>
      </c>
      <c r="X57" s="73">
        <v>0</v>
      </c>
      <c r="Y57" s="108">
        <f t="shared" si="12"/>
        <v>0</v>
      </c>
    </row>
    <row r="58" spans="1:25" ht="23.25" customHeight="1" x14ac:dyDescent="0.2">
      <c r="A58" s="309" t="s">
        <v>443</v>
      </c>
      <c r="B58" s="309"/>
      <c r="C58" s="309"/>
      <c r="D58" s="309"/>
      <c r="E58" s="309"/>
      <c r="F58" s="309"/>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
      <c r="A59" s="310" t="s">
        <v>454</v>
      </c>
      <c r="B59" s="310"/>
      <c r="C59" s="310"/>
      <c r="D59" s="310"/>
      <c r="E59" s="310"/>
      <c r="F59" s="310"/>
      <c r="G59" s="10">
        <v>51</v>
      </c>
      <c r="H59" s="111">
        <f t="shared" ref="H59:T59" si="13">SUM(H39:H58)</f>
        <v>17674030</v>
      </c>
      <c r="I59" s="111">
        <f t="shared" si="13"/>
        <v>0</v>
      </c>
      <c r="J59" s="111">
        <f t="shared" si="13"/>
        <v>2019936</v>
      </c>
      <c r="K59" s="111">
        <f t="shared" si="13"/>
        <v>7413414</v>
      </c>
      <c r="L59" s="111">
        <f t="shared" si="13"/>
        <v>1140398</v>
      </c>
      <c r="M59" s="111">
        <f t="shared" si="13"/>
        <v>0</v>
      </c>
      <c r="N59" s="111">
        <f t="shared" si="13"/>
        <v>0</v>
      </c>
      <c r="O59" s="111">
        <f t="shared" si="13"/>
        <v>0</v>
      </c>
      <c r="P59" s="111">
        <f t="shared" si="13"/>
        <v>0</v>
      </c>
      <c r="Q59" s="111">
        <f t="shared" si="13"/>
        <v>0</v>
      </c>
      <c r="R59" s="111">
        <f t="shared" si="13"/>
        <v>0</v>
      </c>
      <c r="S59" s="111">
        <f t="shared" si="13"/>
        <v>0</v>
      </c>
      <c r="T59" s="111">
        <f t="shared" si="13"/>
        <v>0</v>
      </c>
      <c r="U59" s="111">
        <f>SUM(U39:U58)</f>
        <v>14499150</v>
      </c>
      <c r="V59" s="111">
        <f>SUM(V39:V58)</f>
        <v>22469997</v>
      </c>
      <c r="W59" s="111">
        <f>SUM(W39:W58)</f>
        <v>62936129</v>
      </c>
      <c r="X59" s="111">
        <f>SUM(X39:X58)</f>
        <v>0</v>
      </c>
      <c r="Y59" s="111">
        <f>SUM(Y39:Y58)</f>
        <v>62936129</v>
      </c>
    </row>
    <row r="60" spans="1:25" x14ac:dyDescent="0.2">
      <c r="A60" s="311" t="s">
        <v>378</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07" t="s">
        <v>455</v>
      </c>
      <c r="B61" s="307"/>
      <c r="C61" s="307"/>
      <c r="D61" s="307"/>
      <c r="E61" s="307"/>
      <c r="F61" s="307"/>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
      <c r="A62" s="307" t="s">
        <v>456</v>
      </c>
      <c r="B62" s="307"/>
      <c r="C62" s="307"/>
      <c r="D62" s="307"/>
      <c r="E62" s="307"/>
      <c r="F62" s="307"/>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22469997</v>
      </c>
      <c r="W62" s="109">
        <f>W40+W61</f>
        <v>22469997</v>
      </c>
      <c r="X62" s="109">
        <f>X40+X61</f>
        <v>0</v>
      </c>
      <c r="Y62" s="109">
        <f>Y40+Y61</f>
        <v>22469997</v>
      </c>
    </row>
    <row r="63" spans="1:25" ht="29.25" customHeight="1" x14ac:dyDescent="0.2">
      <c r="A63" s="308" t="s">
        <v>457</v>
      </c>
      <c r="B63" s="308"/>
      <c r="C63" s="308"/>
      <c r="D63" s="308"/>
      <c r="E63" s="308"/>
      <c r="F63" s="308"/>
      <c r="G63" s="10">
        <v>54</v>
      </c>
      <c r="H63" s="111">
        <f t="shared" ref="H63:T63" si="16">SUM(H50:H58)</f>
        <v>0</v>
      </c>
      <c r="I63" s="111">
        <f t="shared" si="16"/>
        <v>0</v>
      </c>
      <c r="J63" s="111">
        <f t="shared" si="16"/>
        <v>789492</v>
      </c>
      <c r="K63" s="111">
        <f t="shared" si="16"/>
        <v>3256751</v>
      </c>
      <c r="L63" s="111">
        <f t="shared" si="16"/>
        <v>-115485</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-24211763</v>
      </c>
      <c r="V63" s="111">
        <f>SUM(V50:V58)</f>
        <v>0</v>
      </c>
      <c r="W63" s="111">
        <f>SUM(W50:W58)</f>
        <v>-20050035</v>
      </c>
      <c r="X63" s="111">
        <f>SUM(X50:X58)</f>
        <v>0</v>
      </c>
      <c r="Y63" s="111">
        <f>SUM(Y50:Y58)</f>
        <v>-20050035</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6"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8"/>
  <sheetViews>
    <sheetView showGridLines="0" view="pageBreakPreview" zoomScaleNormal="100" zoomScaleSheetLayoutView="100" workbookViewId="0">
      <selection sqref="A1:J30"/>
    </sheetView>
  </sheetViews>
  <sheetFormatPr defaultRowHeight="12.75" x14ac:dyDescent="0.2"/>
  <cols>
    <col min="10" max="10" width="86" customWidth="1"/>
  </cols>
  <sheetData>
    <row r="1" spans="1:10" x14ac:dyDescent="0.2">
      <c r="A1" s="340" t="s">
        <v>578</v>
      </c>
      <c r="B1" s="341"/>
      <c r="C1" s="341"/>
      <c r="D1" s="341"/>
      <c r="E1" s="341"/>
      <c r="F1" s="341"/>
      <c r="G1" s="341"/>
      <c r="H1" s="341"/>
      <c r="I1" s="341"/>
      <c r="J1" s="341"/>
    </row>
    <row r="2" spans="1:10" x14ac:dyDescent="0.2">
      <c r="A2" s="341"/>
      <c r="B2" s="341"/>
      <c r="C2" s="341"/>
      <c r="D2" s="341"/>
      <c r="E2" s="341"/>
      <c r="F2" s="341"/>
      <c r="G2" s="341"/>
      <c r="H2" s="341"/>
      <c r="I2" s="341"/>
      <c r="J2" s="341"/>
    </row>
    <row r="3" spans="1:10" x14ac:dyDescent="0.2">
      <c r="A3" s="341"/>
      <c r="B3" s="341"/>
      <c r="C3" s="341"/>
      <c r="D3" s="341"/>
      <c r="E3" s="341"/>
      <c r="F3" s="341"/>
      <c r="G3" s="341"/>
      <c r="H3" s="341"/>
      <c r="I3" s="341"/>
      <c r="J3" s="341"/>
    </row>
    <row r="4" spans="1:10" x14ac:dyDescent="0.2">
      <c r="A4" s="341"/>
      <c r="B4" s="341"/>
      <c r="C4" s="341"/>
      <c r="D4" s="341"/>
      <c r="E4" s="341"/>
      <c r="F4" s="341"/>
      <c r="G4" s="341"/>
      <c r="H4" s="341"/>
      <c r="I4" s="341"/>
      <c r="J4" s="341"/>
    </row>
    <row r="5" spans="1:10" x14ac:dyDescent="0.2">
      <c r="A5" s="341"/>
      <c r="B5" s="341"/>
      <c r="C5" s="341"/>
      <c r="D5" s="341"/>
      <c r="E5" s="341"/>
      <c r="F5" s="341"/>
      <c r="G5" s="341"/>
      <c r="H5" s="341"/>
      <c r="I5" s="341"/>
      <c r="J5" s="341"/>
    </row>
    <row r="6" spans="1:10" x14ac:dyDescent="0.2">
      <c r="A6" s="341"/>
      <c r="B6" s="341"/>
      <c r="C6" s="341"/>
      <c r="D6" s="341"/>
      <c r="E6" s="341"/>
      <c r="F6" s="341"/>
      <c r="G6" s="341"/>
      <c r="H6" s="341"/>
      <c r="I6" s="341"/>
      <c r="J6" s="341"/>
    </row>
    <row r="7" spans="1:10" x14ac:dyDescent="0.2">
      <c r="A7" s="341"/>
      <c r="B7" s="341"/>
      <c r="C7" s="341"/>
      <c r="D7" s="341"/>
      <c r="E7" s="341"/>
      <c r="F7" s="341"/>
      <c r="G7" s="341"/>
      <c r="H7" s="341"/>
      <c r="I7" s="341"/>
      <c r="J7" s="341"/>
    </row>
    <row r="8" spans="1:10" x14ac:dyDescent="0.2">
      <c r="A8" s="341"/>
      <c r="B8" s="341"/>
      <c r="C8" s="341"/>
      <c r="D8" s="341"/>
      <c r="E8" s="341"/>
      <c r="F8" s="341"/>
      <c r="G8" s="341"/>
      <c r="H8" s="341"/>
      <c r="I8" s="341"/>
      <c r="J8" s="341"/>
    </row>
    <row r="9" spans="1:10" x14ac:dyDescent="0.2">
      <c r="A9" s="341"/>
      <c r="B9" s="341"/>
      <c r="C9" s="341"/>
      <c r="D9" s="341"/>
      <c r="E9" s="341"/>
      <c r="F9" s="341"/>
      <c r="G9" s="341"/>
      <c r="H9" s="341"/>
      <c r="I9" s="341"/>
      <c r="J9" s="341"/>
    </row>
    <row r="10" spans="1:10" x14ac:dyDescent="0.2">
      <c r="A10" s="341"/>
      <c r="B10" s="341"/>
      <c r="C10" s="341"/>
      <c r="D10" s="341"/>
      <c r="E10" s="341"/>
      <c r="F10" s="341"/>
      <c r="G10" s="341"/>
      <c r="H10" s="341"/>
      <c r="I10" s="341"/>
      <c r="J10" s="341"/>
    </row>
    <row r="11" spans="1:10" x14ac:dyDescent="0.2">
      <c r="A11" s="341"/>
      <c r="B11" s="341"/>
      <c r="C11" s="341"/>
      <c r="D11" s="341"/>
      <c r="E11" s="341"/>
      <c r="F11" s="341"/>
      <c r="G11" s="341"/>
      <c r="H11" s="341"/>
      <c r="I11" s="341"/>
      <c r="J11" s="341"/>
    </row>
    <row r="12" spans="1:10" x14ac:dyDescent="0.2">
      <c r="A12" s="341"/>
      <c r="B12" s="341"/>
      <c r="C12" s="341"/>
      <c r="D12" s="341"/>
      <c r="E12" s="341"/>
      <c r="F12" s="341"/>
      <c r="G12" s="341"/>
      <c r="H12" s="341"/>
      <c r="I12" s="341"/>
      <c r="J12" s="341"/>
    </row>
    <row r="13" spans="1:10" x14ac:dyDescent="0.2">
      <c r="A13" s="341"/>
      <c r="B13" s="341"/>
      <c r="C13" s="341"/>
      <c r="D13" s="341"/>
      <c r="E13" s="341"/>
      <c r="F13" s="341"/>
      <c r="G13" s="341"/>
      <c r="H13" s="341"/>
      <c r="I13" s="341"/>
      <c r="J13" s="341"/>
    </row>
    <row r="14" spans="1:10" ht="106.5" customHeight="1" x14ac:dyDescent="0.2">
      <c r="A14" s="341"/>
      <c r="B14" s="341"/>
      <c r="C14" s="341"/>
      <c r="D14" s="341"/>
      <c r="E14" s="341"/>
      <c r="F14" s="341"/>
      <c r="G14" s="341"/>
      <c r="H14" s="341"/>
      <c r="I14" s="341"/>
      <c r="J14" s="341"/>
    </row>
    <row r="15" spans="1:10" x14ac:dyDescent="0.2">
      <c r="A15" s="341"/>
      <c r="B15" s="341"/>
      <c r="C15" s="341"/>
      <c r="D15" s="341"/>
      <c r="E15" s="341"/>
      <c r="F15" s="341"/>
      <c r="G15" s="341"/>
      <c r="H15" s="341"/>
      <c r="I15" s="341"/>
      <c r="J15" s="341"/>
    </row>
    <row r="16" spans="1:10" ht="72.75" customHeight="1" x14ac:dyDescent="0.2">
      <c r="A16" s="341"/>
      <c r="B16" s="341"/>
      <c r="C16" s="341"/>
      <c r="D16" s="341"/>
      <c r="E16" s="341"/>
      <c r="F16" s="341"/>
      <c r="G16" s="341"/>
      <c r="H16" s="341"/>
      <c r="I16" s="341"/>
      <c r="J16" s="341"/>
    </row>
    <row r="17" spans="1:10" x14ac:dyDescent="0.2">
      <c r="A17" s="341"/>
      <c r="B17" s="341"/>
      <c r="C17" s="341"/>
      <c r="D17" s="341"/>
      <c r="E17" s="341"/>
      <c r="F17" s="341"/>
      <c r="G17" s="341"/>
      <c r="H17" s="341"/>
      <c r="I17" s="341"/>
      <c r="J17" s="341"/>
    </row>
    <row r="18" spans="1:10" x14ac:dyDescent="0.2">
      <c r="A18" s="341"/>
      <c r="B18" s="341"/>
      <c r="C18" s="341"/>
      <c r="D18" s="341"/>
      <c r="E18" s="341"/>
      <c r="F18" s="341"/>
      <c r="G18" s="341"/>
      <c r="H18" s="341"/>
      <c r="I18" s="341"/>
      <c r="J18" s="341"/>
    </row>
    <row r="19" spans="1:10" x14ac:dyDescent="0.2">
      <c r="A19" s="341"/>
      <c r="B19" s="341"/>
      <c r="C19" s="341"/>
      <c r="D19" s="341"/>
      <c r="E19" s="341"/>
      <c r="F19" s="341"/>
      <c r="G19" s="341"/>
      <c r="H19" s="341"/>
      <c r="I19" s="341"/>
      <c r="J19" s="341"/>
    </row>
    <row r="20" spans="1:10" ht="58.5" customHeight="1" x14ac:dyDescent="0.2">
      <c r="A20" s="341"/>
      <c r="B20" s="341"/>
      <c r="C20" s="341"/>
      <c r="D20" s="341"/>
      <c r="E20" s="341"/>
      <c r="F20" s="341"/>
      <c r="G20" s="341"/>
      <c r="H20" s="341"/>
      <c r="I20" s="341"/>
      <c r="J20" s="341"/>
    </row>
    <row r="21" spans="1:10" ht="60.75" customHeight="1" x14ac:dyDescent="0.2">
      <c r="A21" s="341"/>
      <c r="B21" s="341"/>
      <c r="C21" s="341"/>
      <c r="D21" s="341"/>
      <c r="E21" s="341"/>
      <c r="F21" s="341"/>
      <c r="G21" s="341"/>
      <c r="H21" s="341"/>
      <c r="I21" s="341"/>
      <c r="J21" s="341"/>
    </row>
    <row r="22" spans="1:10" ht="58.5" customHeight="1" x14ac:dyDescent="0.2">
      <c r="A22" s="341"/>
      <c r="B22" s="341"/>
      <c r="C22" s="341"/>
      <c r="D22" s="341"/>
      <c r="E22" s="341"/>
      <c r="F22" s="341"/>
      <c r="G22" s="341"/>
      <c r="H22" s="341"/>
      <c r="I22" s="341"/>
      <c r="J22" s="341"/>
    </row>
    <row r="23" spans="1:10" ht="52.5" customHeight="1" x14ac:dyDescent="0.2">
      <c r="A23" s="341"/>
      <c r="B23" s="341"/>
      <c r="C23" s="341"/>
      <c r="D23" s="341"/>
      <c r="E23" s="341"/>
      <c r="F23" s="341"/>
      <c r="G23" s="341"/>
      <c r="H23" s="341"/>
      <c r="I23" s="341"/>
      <c r="J23" s="341"/>
    </row>
    <row r="24" spans="1:10" x14ac:dyDescent="0.2">
      <c r="A24" s="341"/>
      <c r="B24" s="341"/>
      <c r="C24" s="341"/>
      <c r="D24" s="341"/>
      <c r="E24" s="341"/>
      <c r="F24" s="341"/>
      <c r="G24" s="341"/>
      <c r="H24" s="341"/>
      <c r="I24" s="341"/>
      <c r="J24" s="341"/>
    </row>
    <row r="25" spans="1:10" x14ac:dyDescent="0.2">
      <c r="A25" s="341"/>
      <c r="B25" s="341"/>
      <c r="C25" s="341"/>
      <c r="D25" s="341"/>
      <c r="E25" s="341"/>
      <c r="F25" s="341"/>
      <c r="G25" s="341"/>
      <c r="H25" s="341"/>
      <c r="I25" s="341"/>
      <c r="J25" s="341"/>
    </row>
    <row r="26" spans="1:10" x14ac:dyDescent="0.2">
      <c r="A26" s="341"/>
      <c r="B26" s="341"/>
      <c r="C26" s="341"/>
      <c r="D26" s="341"/>
      <c r="E26" s="341"/>
      <c r="F26" s="341"/>
      <c r="G26" s="341"/>
      <c r="H26" s="341"/>
      <c r="I26" s="341"/>
      <c r="J26" s="341"/>
    </row>
    <row r="27" spans="1:10" ht="71.25" customHeight="1" x14ac:dyDescent="0.2">
      <c r="A27" s="341"/>
      <c r="B27" s="341"/>
      <c r="C27" s="341"/>
      <c r="D27" s="341"/>
      <c r="E27" s="341"/>
      <c r="F27" s="341"/>
      <c r="G27" s="341"/>
      <c r="H27" s="341"/>
      <c r="I27" s="341"/>
      <c r="J27" s="341"/>
    </row>
    <row r="28" spans="1:10" ht="42.75" customHeight="1" x14ac:dyDescent="0.2">
      <c r="A28" s="341"/>
      <c r="B28" s="341"/>
      <c r="C28" s="341"/>
      <c r="D28" s="341"/>
      <c r="E28" s="341"/>
      <c r="F28" s="341"/>
      <c r="G28" s="341"/>
      <c r="H28" s="341"/>
      <c r="I28" s="341"/>
      <c r="J28" s="341"/>
    </row>
    <row r="29" spans="1:10" ht="43.5" customHeight="1" x14ac:dyDescent="0.2">
      <c r="A29" s="341"/>
      <c r="B29" s="341"/>
      <c r="C29" s="341"/>
      <c r="D29" s="341"/>
      <c r="E29" s="341"/>
      <c r="F29" s="341"/>
      <c r="G29" s="341"/>
      <c r="H29" s="341"/>
      <c r="I29" s="341"/>
      <c r="J29" s="341"/>
    </row>
    <row r="30" spans="1:10" ht="24" customHeight="1" x14ac:dyDescent="0.2">
      <c r="A30" s="341"/>
      <c r="B30" s="341"/>
      <c r="C30" s="341"/>
      <c r="D30" s="341"/>
      <c r="E30" s="341"/>
      <c r="F30" s="341"/>
      <c r="G30" s="341"/>
      <c r="H30" s="341"/>
      <c r="I30" s="341"/>
      <c r="J30" s="341"/>
    </row>
    <row r="33" spans="1:11" ht="14.25" x14ac:dyDescent="0.2">
      <c r="A33" s="113" t="s">
        <v>513</v>
      </c>
      <c r="B33" s="113"/>
      <c r="C33" s="113"/>
      <c r="D33" s="113"/>
      <c r="E33" s="113"/>
      <c r="F33" s="113"/>
      <c r="G33" s="113"/>
      <c r="H33" s="113"/>
      <c r="I33" s="113"/>
      <c r="J33" s="113"/>
      <c r="K33" s="113"/>
    </row>
    <row r="34" spans="1:11" ht="137.25" customHeight="1" x14ac:dyDescent="0.2">
      <c r="A34" s="336" t="s">
        <v>514</v>
      </c>
      <c r="B34" s="336"/>
      <c r="C34" s="336"/>
      <c r="D34" s="336"/>
      <c r="E34" s="336"/>
      <c r="F34" s="336"/>
      <c r="G34" s="336"/>
      <c r="H34" s="336"/>
      <c r="I34" s="336"/>
      <c r="J34" s="336"/>
      <c r="K34" s="113"/>
    </row>
    <row r="35" spans="1:11" ht="23.25" customHeight="1" x14ac:dyDescent="0.2">
      <c r="A35" s="114" t="s">
        <v>515</v>
      </c>
      <c r="B35" s="114"/>
      <c r="C35" s="114"/>
      <c r="D35" s="114"/>
      <c r="E35" s="114"/>
      <c r="F35" s="114"/>
      <c r="G35" s="114"/>
      <c r="H35" s="114"/>
      <c r="I35" s="114"/>
      <c r="J35" s="114"/>
      <c r="K35" s="113"/>
    </row>
    <row r="36" spans="1:11" ht="51.75" customHeight="1" x14ac:dyDescent="0.2">
      <c r="A36" s="336" t="s">
        <v>516</v>
      </c>
      <c r="B36" s="336"/>
      <c r="C36" s="336"/>
      <c r="D36" s="336"/>
      <c r="E36" s="336"/>
      <c r="F36" s="336"/>
      <c r="G36" s="336"/>
      <c r="H36" s="336"/>
      <c r="I36" s="336"/>
      <c r="J36" s="336"/>
      <c r="K36" s="113"/>
    </row>
    <row r="37" spans="1:11" ht="14.25" x14ac:dyDescent="0.2">
      <c r="A37" s="115"/>
      <c r="B37" s="115"/>
      <c r="C37" s="115"/>
      <c r="D37" s="115"/>
      <c r="E37" s="115"/>
      <c r="F37" s="115"/>
      <c r="G37" s="115"/>
      <c r="H37" s="115"/>
      <c r="I37" s="115"/>
      <c r="J37" s="115"/>
      <c r="K37" s="115"/>
    </row>
    <row r="38" spans="1:11" ht="14.25" x14ac:dyDescent="0.2">
      <c r="A38" s="336" t="s">
        <v>517</v>
      </c>
      <c r="B38" s="336"/>
      <c r="C38" s="336"/>
      <c r="D38" s="336"/>
      <c r="E38" s="336"/>
      <c r="F38" s="336"/>
      <c r="G38" s="336"/>
      <c r="H38" s="336"/>
      <c r="I38" s="336"/>
      <c r="J38" s="336"/>
      <c r="K38" s="115"/>
    </row>
    <row r="39" spans="1:11" x14ac:dyDescent="0.2">
      <c r="A39" s="338"/>
      <c r="B39" s="338"/>
      <c r="C39" s="338"/>
      <c r="D39" s="338"/>
      <c r="E39" s="338"/>
      <c r="F39" s="338"/>
      <c r="G39" s="338"/>
      <c r="H39" s="338"/>
      <c r="I39" s="338"/>
      <c r="J39" s="338"/>
      <c r="K39" s="338"/>
    </row>
    <row r="40" spans="1:11" x14ac:dyDescent="0.2">
      <c r="A40" s="338"/>
      <c r="B40" s="338"/>
      <c r="C40" s="338"/>
      <c r="D40" s="338"/>
      <c r="E40" s="338"/>
      <c r="F40" s="338"/>
      <c r="G40" s="338"/>
      <c r="H40" s="338"/>
      <c r="I40" s="338"/>
      <c r="J40" s="338"/>
      <c r="K40" s="338"/>
    </row>
    <row r="41" spans="1:11" x14ac:dyDescent="0.2">
      <c r="A41" s="338"/>
      <c r="B41" s="338"/>
      <c r="C41" s="338"/>
      <c r="D41" s="338"/>
      <c r="E41" s="338"/>
      <c r="F41" s="338"/>
      <c r="G41" s="338"/>
      <c r="H41" s="338"/>
      <c r="I41" s="338"/>
      <c r="J41" s="338"/>
      <c r="K41" s="338"/>
    </row>
    <row r="42" spans="1:11" x14ac:dyDescent="0.2">
      <c r="A42" s="338"/>
      <c r="B42" s="338"/>
      <c r="C42" s="338"/>
      <c r="D42" s="338"/>
      <c r="E42" s="338"/>
      <c r="F42" s="338"/>
      <c r="G42" s="338"/>
      <c r="H42" s="338"/>
      <c r="I42" s="338"/>
      <c r="J42" s="338"/>
      <c r="K42" s="338"/>
    </row>
    <row r="43" spans="1:11" x14ac:dyDescent="0.2">
      <c r="A43" s="338"/>
      <c r="B43" s="338"/>
      <c r="C43" s="338"/>
      <c r="D43" s="338"/>
      <c r="E43" s="338"/>
      <c r="F43" s="338"/>
      <c r="G43" s="338"/>
      <c r="H43" s="338"/>
      <c r="I43" s="338"/>
      <c r="J43" s="338"/>
      <c r="K43" s="338"/>
    </row>
    <row r="44" spans="1:11" x14ac:dyDescent="0.2">
      <c r="A44" s="338"/>
      <c r="B44" s="338"/>
      <c r="C44" s="338"/>
      <c r="D44" s="338"/>
      <c r="E44" s="338"/>
      <c r="F44" s="338"/>
      <c r="G44" s="338"/>
      <c r="H44" s="338"/>
      <c r="I44" s="338"/>
      <c r="J44" s="338"/>
      <c r="K44" s="338"/>
    </row>
    <row r="45" spans="1:11" x14ac:dyDescent="0.2">
      <c r="A45" s="338"/>
      <c r="B45" s="338"/>
      <c r="C45" s="338"/>
      <c r="D45" s="338"/>
      <c r="E45" s="338"/>
      <c r="F45" s="338"/>
      <c r="G45" s="338"/>
      <c r="H45" s="338"/>
      <c r="I45" s="338"/>
      <c r="J45" s="338"/>
      <c r="K45" s="338"/>
    </row>
    <row r="46" spans="1:11" x14ac:dyDescent="0.2">
      <c r="A46" s="338"/>
      <c r="B46" s="338"/>
      <c r="C46" s="338"/>
      <c r="D46" s="338"/>
      <c r="E46" s="338"/>
      <c r="F46" s="338"/>
      <c r="G46" s="338"/>
      <c r="H46" s="338"/>
      <c r="I46" s="338"/>
      <c r="J46" s="338"/>
      <c r="K46" s="338"/>
    </row>
    <row r="47" spans="1:11" x14ac:dyDescent="0.2">
      <c r="A47" s="338"/>
      <c r="B47" s="338"/>
      <c r="C47" s="338"/>
      <c r="D47" s="338"/>
      <c r="E47" s="338"/>
      <c r="F47" s="338"/>
      <c r="G47" s="338"/>
      <c r="H47" s="338"/>
      <c r="I47" s="338"/>
      <c r="J47" s="338"/>
      <c r="K47" s="338"/>
    </row>
    <row r="48" spans="1:11" x14ac:dyDescent="0.2">
      <c r="A48" s="338"/>
      <c r="B48" s="338"/>
      <c r="C48" s="338"/>
      <c r="D48" s="338"/>
      <c r="E48" s="338"/>
      <c r="F48" s="338"/>
      <c r="G48" s="338"/>
      <c r="H48" s="338"/>
      <c r="I48" s="338"/>
      <c r="J48" s="338"/>
      <c r="K48" s="338"/>
    </row>
    <row r="49" spans="1:11" x14ac:dyDescent="0.2">
      <c r="A49" s="338"/>
      <c r="B49" s="338"/>
      <c r="C49" s="338"/>
      <c r="D49" s="338"/>
      <c r="E49" s="338"/>
      <c r="F49" s="338"/>
      <c r="G49" s="338"/>
      <c r="H49" s="338"/>
      <c r="I49" s="338"/>
      <c r="J49" s="338"/>
      <c r="K49" s="338"/>
    </row>
    <row r="50" spans="1:11" x14ac:dyDescent="0.2">
      <c r="A50" s="338"/>
      <c r="B50" s="338"/>
      <c r="C50" s="338"/>
      <c r="D50" s="338"/>
      <c r="E50" s="338"/>
      <c r="F50" s="338"/>
      <c r="G50" s="338"/>
      <c r="H50" s="338"/>
      <c r="I50" s="338"/>
      <c r="J50" s="338"/>
      <c r="K50" s="338"/>
    </row>
    <row r="51" spans="1:11" x14ac:dyDescent="0.2">
      <c r="A51" s="338"/>
      <c r="B51" s="338"/>
      <c r="C51" s="338"/>
      <c r="D51" s="338"/>
      <c r="E51" s="338"/>
      <c r="F51" s="338"/>
      <c r="G51" s="338"/>
      <c r="H51" s="338"/>
      <c r="I51" s="338"/>
      <c r="J51" s="338"/>
      <c r="K51" s="338"/>
    </row>
    <row r="52" spans="1:11" x14ac:dyDescent="0.2">
      <c r="A52" s="338"/>
      <c r="B52" s="338"/>
      <c r="C52" s="338"/>
      <c r="D52" s="338"/>
      <c r="E52" s="338"/>
      <c r="F52" s="338"/>
      <c r="G52" s="338"/>
      <c r="H52" s="338"/>
      <c r="I52" s="338"/>
      <c r="J52" s="338"/>
      <c r="K52" s="338"/>
    </row>
    <row r="53" spans="1:11" x14ac:dyDescent="0.2">
      <c r="A53" s="338"/>
      <c r="B53" s="338"/>
      <c r="C53" s="338"/>
      <c r="D53" s="338"/>
      <c r="E53" s="338"/>
      <c r="F53" s="338"/>
      <c r="G53" s="338"/>
      <c r="H53" s="338"/>
      <c r="I53" s="338"/>
      <c r="J53" s="338"/>
      <c r="K53" s="338"/>
    </row>
    <row r="54" spans="1:11" x14ac:dyDescent="0.2">
      <c r="A54" s="338"/>
      <c r="B54" s="338"/>
      <c r="C54" s="338"/>
      <c r="D54" s="338"/>
      <c r="E54" s="338"/>
      <c r="F54" s="338"/>
      <c r="G54" s="338"/>
      <c r="H54" s="338"/>
      <c r="I54" s="338"/>
      <c r="J54" s="338"/>
      <c r="K54" s="338"/>
    </row>
    <row r="55" spans="1:11" x14ac:dyDescent="0.2">
      <c r="A55" s="338"/>
      <c r="B55" s="338"/>
      <c r="C55" s="338"/>
      <c r="D55" s="338"/>
      <c r="E55" s="338"/>
      <c r="F55" s="338"/>
      <c r="G55" s="338"/>
      <c r="H55" s="338"/>
      <c r="I55" s="338"/>
      <c r="J55" s="338"/>
      <c r="K55" s="338"/>
    </row>
    <row r="56" spans="1:11" x14ac:dyDescent="0.2">
      <c r="A56" s="338"/>
      <c r="B56" s="338"/>
      <c r="C56" s="338"/>
      <c r="D56" s="338"/>
      <c r="E56" s="338"/>
      <c r="F56" s="338"/>
      <c r="G56" s="338"/>
      <c r="H56" s="338"/>
      <c r="I56" s="338"/>
      <c r="J56" s="338"/>
      <c r="K56" s="338"/>
    </row>
    <row r="57" spans="1:11" x14ac:dyDescent="0.2">
      <c r="A57" s="338"/>
      <c r="B57" s="338"/>
      <c r="C57" s="338"/>
      <c r="D57" s="338"/>
      <c r="E57" s="338"/>
      <c r="F57" s="338"/>
      <c r="G57" s="338"/>
      <c r="H57" s="338"/>
      <c r="I57" s="338"/>
      <c r="J57" s="338"/>
      <c r="K57" s="338"/>
    </row>
    <row r="58" spans="1:11" x14ac:dyDescent="0.2">
      <c r="A58" s="338"/>
      <c r="B58" s="338"/>
      <c r="C58" s="338"/>
      <c r="D58" s="338"/>
      <c r="E58" s="338"/>
      <c r="F58" s="338"/>
      <c r="G58" s="338"/>
      <c r="H58" s="338"/>
      <c r="I58" s="338"/>
      <c r="J58" s="338"/>
      <c r="K58" s="338"/>
    </row>
    <row r="59" spans="1:11" x14ac:dyDescent="0.2">
      <c r="A59" s="338"/>
      <c r="B59" s="338"/>
      <c r="C59" s="338"/>
      <c r="D59" s="338"/>
      <c r="E59" s="338"/>
      <c r="F59" s="338"/>
      <c r="G59" s="338"/>
      <c r="H59" s="338"/>
      <c r="I59" s="338"/>
      <c r="J59" s="338"/>
      <c r="K59" s="338"/>
    </row>
    <row r="60" spans="1:11" x14ac:dyDescent="0.2">
      <c r="A60" s="338"/>
      <c r="B60" s="338"/>
      <c r="C60" s="338"/>
      <c r="D60" s="338"/>
      <c r="E60" s="338"/>
      <c r="F60" s="338"/>
      <c r="G60" s="338"/>
      <c r="H60" s="338"/>
      <c r="I60" s="338"/>
      <c r="J60" s="338"/>
      <c r="K60" s="338"/>
    </row>
    <row r="61" spans="1:11" x14ac:dyDescent="0.2">
      <c r="A61" s="338"/>
      <c r="B61" s="338"/>
      <c r="C61" s="338"/>
      <c r="D61" s="338"/>
      <c r="E61" s="338"/>
      <c r="F61" s="338"/>
      <c r="G61" s="338"/>
      <c r="H61" s="338"/>
      <c r="I61" s="338"/>
      <c r="J61" s="338"/>
      <c r="K61" s="338"/>
    </row>
    <row r="62" spans="1:11" x14ac:dyDescent="0.2">
      <c r="A62" s="338"/>
      <c r="B62" s="338"/>
      <c r="C62" s="338"/>
      <c r="D62" s="338"/>
      <c r="E62" s="338"/>
      <c r="F62" s="338"/>
      <c r="G62" s="338"/>
      <c r="H62" s="338"/>
      <c r="I62" s="338"/>
      <c r="J62" s="338"/>
      <c r="K62" s="338"/>
    </row>
    <row r="63" spans="1:11" x14ac:dyDescent="0.2">
      <c r="A63" s="338"/>
      <c r="B63" s="338"/>
      <c r="C63" s="338"/>
      <c r="D63" s="338"/>
      <c r="E63" s="338"/>
      <c r="F63" s="338"/>
      <c r="G63" s="338"/>
      <c r="H63" s="338"/>
      <c r="I63" s="338"/>
      <c r="J63" s="338"/>
      <c r="K63" s="338"/>
    </row>
    <row r="64" spans="1:11" ht="14.25" x14ac:dyDescent="0.2">
      <c r="A64" s="116" t="s">
        <v>518</v>
      </c>
      <c r="B64" s="116"/>
      <c r="C64" s="116"/>
      <c r="D64" s="116"/>
      <c r="E64" s="116"/>
      <c r="F64" s="116"/>
      <c r="G64" s="116"/>
      <c r="H64" s="116"/>
      <c r="I64" s="116"/>
      <c r="J64" s="116"/>
      <c r="K64" s="116"/>
    </row>
    <row r="65" spans="1:11" ht="14.25" x14ac:dyDescent="0.2">
      <c r="A65" s="113" t="s">
        <v>519</v>
      </c>
      <c r="B65" s="113"/>
      <c r="C65" s="113"/>
      <c r="D65" s="113"/>
      <c r="E65" s="113"/>
      <c r="F65" s="113"/>
      <c r="G65" s="113"/>
      <c r="H65" s="113"/>
      <c r="I65" s="113"/>
      <c r="J65" s="113"/>
      <c r="K65" s="113"/>
    </row>
    <row r="66" spans="1:11" ht="14.25" x14ac:dyDescent="0.2">
      <c r="A66" s="113" t="s">
        <v>520</v>
      </c>
      <c r="B66" s="113"/>
      <c r="C66" s="113"/>
      <c r="D66" s="113"/>
      <c r="E66" s="113"/>
      <c r="F66" s="113"/>
      <c r="G66" s="113"/>
      <c r="H66" s="113"/>
      <c r="I66" s="113"/>
      <c r="J66" s="113"/>
      <c r="K66" s="113"/>
    </row>
    <row r="67" spans="1:11" ht="14.25" x14ac:dyDescent="0.2">
      <c r="A67" s="336" t="s">
        <v>521</v>
      </c>
      <c r="B67" s="336"/>
      <c r="C67" s="336"/>
      <c r="D67" s="336"/>
      <c r="E67" s="336"/>
      <c r="F67" s="336"/>
      <c r="G67" s="336"/>
      <c r="H67" s="336"/>
      <c r="I67" s="336"/>
      <c r="J67" s="336"/>
      <c r="K67" s="113"/>
    </row>
    <row r="68" spans="1:11" ht="14.25" x14ac:dyDescent="0.2">
      <c r="A68" s="114" t="s">
        <v>522</v>
      </c>
      <c r="B68" s="114"/>
      <c r="C68" s="114"/>
      <c r="D68" s="114"/>
      <c r="E68" s="114"/>
      <c r="F68" s="114"/>
      <c r="G68" s="114"/>
      <c r="H68" s="114"/>
      <c r="I68" s="114"/>
      <c r="J68" s="114"/>
      <c r="K68" s="113"/>
    </row>
    <row r="69" spans="1:11" ht="14.25" x14ac:dyDescent="0.2">
      <c r="A69" s="336" t="s">
        <v>523</v>
      </c>
      <c r="B69" s="336"/>
      <c r="C69" s="336"/>
      <c r="D69" s="336"/>
      <c r="E69" s="336"/>
      <c r="F69" s="336"/>
      <c r="G69" s="336"/>
      <c r="H69" s="336"/>
      <c r="I69" s="336"/>
      <c r="J69" s="336"/>
      <c r="K69" s="113"/>
    </row>
    <row r="70" spans="1:11" ht="14.25" x14ac:dyDescent="0.2">
      <c r="A70" s="114" t="s">
        <v>524</v>
      </c>
      <c r="B70" s="114"/>
      <c r="C70" s="114"/>
      <c r="D70" s="114"/>
      <c r="E70" s="114"/>
      <c r="F70" s="114"/>
      <c r="G70" s="114"/>
      <c r="H70" s="114"/>
      <c r="I70" s="114"/>
      <c r="J70" s="114"/>
      <c r="K70" s="113"/>
    </row>
    <row r="71" spans="1:11" ht="30" customHeight="1" x14ac:dyDescent="0.2">
      <c r="A71" s="336" t="s">
        <v>525</v>
      </c>
      <c r="B71" s="336"/>
      <c r="C71" s="336"/>
      <c r="D71" s="336"/>
      <c r="E71" s="336"/>
      <c r="F71" s="336"/>
      <c r="G71" s="336"/>
      <c r="H71" s="336"/>
      <c r="I71" s="336"/>
      <c r="J71" s="336"/>
      <c r="K71" s="113"/>
    </row>
    <row r="72" spans="1:11" ht="14.25" x14ac:dyDescent="0.2">
      <c r="A72" s="114" t="s">
        <v>526</v>
      </c>
      <c r="B72" s="114"/>
      <c r="C72" s="114"/>
      <c r="D72" s="114"/>
      <c r="E72" s="114"/>
      <c r="F72" s="114"/>
      <c r="G72" s="114"/>
      <c r="H72" s="114"/>
      <c r="I72" s="114"/>
      <c r="J72" s="114"/>
      <c r="K72" s="113"/>
    </row>
    <row r="73" spans="1:11" ht="30" customHeight="1" x14ac:dyDescent="0.2">
      <c r="A73" s="336" t="s">
        <v>527</v>
      </c>
      <c r="B73" s="336"/>
      <c r="C73" s="336"/>
      <c r="D73" s="336"/>
      <c r="E73" s="336"/>
      <c r="F73" s="336"/>
      <c r="G73" s="336"/>
      <c r="H73" s="336"/>
      <c r="I73" s="336"/>
      <c r="J73" s="336"/>
      <c r="K73" s="113"/>
    </row>
    <row r="74" spans="1:11" ht="14.25" x14ac:dyDescent="0.2">
      <c r="A74" s="113" t="s">
        <v>528</v>
      </c>
      <c r="B74" s="113"/>
      <c r="C74" s="113"/>
      <c r="D74" s="113"/>
      <c r="E74" s="113"/>
      <c r="F74" s="113"/>
      <c r="G74" s="113"/>
      <c r="H74" s="113"/>
      <c r="I74" s="113"/>
      <c r="J74" s="113"/>
      <c r="K74" s="113"/>
    </row>
    <row r="75" spans="1:11" ht="14.25" x14ac:dyDescent="0.2">
      <c r="A75" s="113" t="s">
        <v>529</v>
      </c>
      <c r="B75" s="113"/>
      <c r="C75" s="113"/>
      <c r="D75" s="113"/>
      <c r="E75" s="113"/>
      <c r="F75" s="113"/>
      <c r="G75" s="113"/>
      <c r="H75" s="113"/>
      <c r="I75" s="113"/>
      <c r="J75" s="113"/>
      <c r="K75" s="113"/>
    </row>
    <row r="76" spans="1:11" ht="14.25" x14ac:dyDescent="0.2">
      <c r="A76" s="113" t="s">
        <v>530</v>
      </c>
      <c r="B76" s="113"/>
      <c r="C76" s="113"/>
      <c r="D76" s="113"/>
      <c r="E76" s="113"/>
      <c r="F76" s="113"/>
      <c r="G76" s="113"/>
      <c r="H76" s="113"/>
      <c r="I76" s="113"/>
      <c r="J76" s="113"/>
      <c r="K76" s="113"/>
    </row>
    <row r="77" spans="1:11" ht="14.25" x14ac:dyDescent="0.2">
      <c r="A77" s="336" t="s">
        <v>531</v>
      </c>
      <c r="B77" s="336"/>
      <c r="C77" s="336"/>
      <c r="D77" s="336"/>
      <c r="E77" s="336"/>
      <c r="F77" s="336"/>
      <c r="G77" s="336"/>
      <c r="H77" s="336"/>
      <c r="I77" s="336"/>
      <c r="J77" s="336"/>
      <c r="K77" s="113"/>
    </row>
    <row r="78" spans="1:11" ht="14.25" x14ac:dyDescent="0.2">
      <c r="A78" s="336" t="s">
        <v>532</v>
      </c>
      <c r="B78" s="336"/>
      <c r="C78" s="336"/>
      <c r="D78" s="336"/>
      <c r="E78" s="336"/>
      <c r="F78" s="336"/>
      <c r="G78" s="336"/>
      <c r="H78" s="336"/>
      <c r="I78" s="336"/>
      <c r="J78" s="336"/>
      <c r="K78" s="113"/>
    </row>
    <row r="79" spans="1:11" ht="14.25" x14ac:dyDescent="0.2">
      <c r="A79" s="113" t="s">
        <v>533</v>
      </c>
      <c r="B79" s="114"/>
      <c r="C79" s="114"/>
      <c r="D79" s="114"/>
      <c r="E79" s="114"/>
      <c r="F79" s="114"/>
      <c r="G79" s="114"/>
      <c r="H79" s="114"/>
      <c r="I79" s="114"/>
      <c r="J79" s="114"/>
      <c r="K79" s="113"/>
    </row>
    <row r="80" spans="1:11" ht="14.25" x14ac:dyDescent="0.2">
      <c r="A80" s="117" t="s">
        <v>579</v>
      </c>
      <c r="B80" s="117"/>
      <c r="C80" s="117"/>
      <c r="D80" s="117"/>
      <c r="E80" s="117"/>
      <c r="F80" s="117"/>
      <c r="G80" s="117"/>
      <c r="H80" s="117"/>
      <c r="I80" s="117"/>
      <c r="J80" s="117"/>
      <c r="K80" s="117"/>
    </row>
    <row r="81" spans="1:11" ht="14.25" x14ac:dyDescent="0.2">
      <c r="A81" s="118" t="s">
        <v>534</v>
      </c>
      <c r="B81" s="118"/>
      <c r="C81" s="118"/>
      <c r="D81" s="118"/>
      <c r="E81" s="118"/>
      <c r="F81" s="118"/>
      <c r="G81" s="118"/>
      <c r="H81" s="118"/>
      <c r="I81" s="118"/>
      <c r="J81" s="118"/>
      <c r="K81" s="118"/>
    </row>
    <row r="82" spans="1:11" ht="14.25" x14ac:dyDescent="0.2">
      <c r="A82" s="118" t="s">
        <v>535</v>
      </c>
      <c r="B82" s="113"/>
      <c r="C82" s="113"/>
      <c r="D82" s="113"/>
      <c r="E82" s="113"/>
      <c r="F82" s="113"/>
      <c r="G82" s="113"/>
      <c r="H82" s="113"/>
      <c r="I82" s="113"/>
      <c r="J82" s="113"/>
      <c r="K82" s="113"/>
    </row>
    <row r="83" spans="1:11" ht="14.25" x14ac:dyDescent="0.2">
      <c r="A83" s="118" t="s">
        <v>536</v>
      </c>
      <c r="B83" s="113"/>
      <c r="C83" s="113"/>
      <c r="D83" s="113"/>
      <c r="E83" s="113"/>
      <c r="F83" s="113"/>
      <c r="G83" s="113"/>
      <c r="H83" s="113"/>
      <c r="I83" s="113"/>
      <c r="J83" s="113"/>
      <c r="K83" s="113"/>
    </row>
    <row r="84" spans="1:11" ht="29.25" customHeight="1" x14ac:dyDescent="0.2">
      <c r="A84" s="336" t="s">
        <v>537</v>
      </c>
      <c r="B84" s="336"/>
      <c r="C84" s="336"/>
      <c r="D84" s="336"/>
      <c r="E84" s="336"/>
      <c r="F84" s="336"/>
      <c r="G84" s="336"/>
      <c r="H84" s="336"/>
      <c r="I84" s="336"/>
      <c r="J84" s="336"/>
      <c r="K84" s="113"/>
    </row>
    <row r="85" spans="1:11" ht="14.25" x14ac:dyDescent="0.2">
      <c r="A85" s="114" t="s">
        <v>538</v>
      </c>
      <c r="B85" s="114"/>
      <c r="C85" s="114"/>
      <c r="D85" s="114"/>
      <c r="E85" s="114"/>
      <c r="F85" s="114"/>
      <c r="G85" s="114"/>
      <c r="H85" s="114"/>
      <c r="I85" s="114"/>
      <c r="J85" s="114"/>
      <c r="K85" s="113"/>
    </row>
    <row r="86" spans="1:11" ht="27.75" customHeight="1" x14ac:dyDescent="0.2">
      <c r="A86" s="336" t="s">
        <v>539</v>
      </c>
      <c r="B86" s="336"/>
      <c r="C86" s="336"/>
      <c r="D86" s="336"/>
      <c r="E86" s="336"/>
      <c r="F86" s="336"/>
      <c r="G86" s="336"/>
      <c r="H86" s="336"/>
      <c r="I86" s="336"/>
      <c r="J86" s="336"/>
      <c r="K86" s="118"/>
    </row>
    <row r="87" spans="1:11" ht="14.25" x14ac:dyDescent="0.2">
      <c r="A87" s="114" t="s">
        <v>540</v>
      </c>
      <c r="B87" s="114"/>
      <c r="C87" s="114"/>
      <c r="D87" s="114"/>
      <c r="E87" s="114"/>
      <c r="F87" s="114"/>
      <c r="G87" s="114"/>
      <c r="H87" s="114"/>
      <c r="I87" s="114"/>
      <c r="J87" s="114"/>
      <c r="K87" s="118"/>
    </row>
    <row r="88" spans="1:11" ht="14.25" x14ac:dyDescent="0.2">
      <c r="A88" s="336" t="s">
        <v>541</v>
      </c>
      <c r="B88" s="336"/>
      <c r="C88" s="336"/>
      <c r="D88" s="336"/>
      <c r="E88" s="336"/>
      <c r="F88" s="336"/>
      <c r="G88" s="336"/>
      <c r="H88" s="336"/>
      <c r="I88" s="336"/>
      <c r="J88" s="336"/>
      <c r="K88" s="118"/>
    </row>
    <row r="89" spans="1:11" ht="14.25" x14ac:dyDescent="0.2">
      <c r="A89" s="114" t="s">
        <v>542</v>
      </c>
      <c r="B89" s="114"/>
      <c r="C89" s="114"/>
      <c r="D89" s="114"/>
      <c r="E89" s="114"/>
      <c r="F89" s="114"/>
      <c r="G89" s="114"/>
      <c r="H89" s="114"/>
      <c r="I89" s="114"/>
      <c r="J89" s="114"/>
      <c r="K89" s="118"/>
    </row>
    <row r="90" spans="1:11" ht="14.25" x14ac:dyDescent="0.2">
      <c r="A90" s="336" t="s">
        <v>543</v>
      </c>
      <c r="B90" s="336"/>
      <c r="C90" s="336"/>
      <c r="D90" s="336"/>
      <c r="E90" s="336"/>
      <c r="F90" s="336"/>
      <c r="G90" s="336"/>
      <c r="H90" s="336"/>
      <c r="I90" s="336"/>
      <c r="J90" s="336"/>
      <c r="K90" s="118"/>
    </row>
    <row r="91" spans="1:11" ht="14.25" x14ac:dyDescent="0.2">
      <c r="A91" s="114" t="s">
        <v>544</v>
      </c>
      <c r="B91" s="114"/>
      <c r="C91" s="114"/>
      <c r="D91" s="114"/>
      <c r="E91" s="114"/>
      <c r="F91" s="114"/>
      <c r="G91" s="114"/>
      <c r="H91" s="114"/>
      <c r="I91" s="114"/>
      <c r="J91" s="114"/>
      <c r="K91" s="118"/>
    </row>
    <row r="92" spans="1:11" ht="14.25" x14ac:dyDescent="0.2">
      <c r="A92" s="336" t="s">
        <v>545</v>
      </c>
      <c r="B92" s="336"/>
      <c r="C92" s="336"/>
      <c r="D92" s="336"/>
      <c r="E92" s="336"/>
      <c r="F92" s="336"/>
      <c r="G92" s="336"/>
      <c r="H92" s="336"/>
      <c r="I92" s="336"/>
      <c r="J92" s="336"/>
      <c r="K92" s="118"/>
    </row>
    <row r="93" spans="1:11" ht="14.25" x14ac:dyDescent="0.2">
      <c r="A93" s="114" t="s">
        <v>546</v>
      </c>
      <c r="B93" s="114"/>
      <c r="C93" s="114"/>
      <c r="D93" s="114"/>
      <c r="E93" s="114"/>
      <c r="F93" s="114"/>
      <c r="G93" s="114"/>
      <c r="H93" s="114"/>
      <c r="I93" s="114"/>
      <c r="J93" s="114"/>
      <c r="K93" s="118"/>
    </row>
    <row r="94" spans="1:11" ht="14.25" x14ac:dyDescent="0.2">
      <c r="A94" s="336" t="s">
        <v>547</v>
      </c>
      <c r="B94" s="336"/>
      <c r="C94" s="336"/>
      <c r="D94" s="336"/>
      <c r="E94" s="336"/>
      <c r="F94" s="336"/>
      <c r="G94" s="336"/>
      <c r="H94" s="336"/>
      <c r="I94" s="336"/>
      <c r="J94" s="336"/>
      <c r="K94" s="118"/>
    </row>
    <row r="95" spans="1:11" ht="14.25" x14ac:dyDescent="0.2">
      <c r="A95" s="114" t="s">
        <v>548</v>
      </c>
      <c r="B95" s="114"/>
      <c r="C95" s="114"/>
      <c r="D95" s="114"/>
      <c r="E95" s="114"/>
      <c r="F95" s="114"/>
      <c r="G95" s="114"/>
      <c r="H95" s="114"/>
      <c r="I95" s="114"/>
      <c r="J95" s="114"/>
      <c r="K95" s="118"/>
    </row>
    <row r="96" spans="1:11" ht="14.25" x14ac:dyDescent="0.2">
      <c r="A96" s="336" t="s">
        <v>549</v>
      </c>
      <c r="B96" s="336"/>
      <c r="C96" s="336"/>
      <c r="D96" s="336"/>
      <c r="E96" s="336"/>
      <c r="F96" s="336"/>
      <c r="G96" s="336"/>
      <c r="H96" s="336"/>
      <c r="I96" s="336"/>
      <c r="J96" s="336"/>
      <c r="K96" s="118"/>
    </row>
    <row r="97" spans="1:11" ht="14.25" x14ac:dyDescent="0.2">
      <c r="A97" s="119" t="s">
        <v>550</v>
      </c>
      <c r="B97" s="114"/>
      <c r="C97" s="114"/>
      <c r="D97" s="114"/>
      <c r="E97" s="114"/>
      <c r="F97" s="114"/>
      <c r="G97" s="114"/>
      <c r="H97" s="114"/>
      <c r="I97" s="114"/>
      <c r="J97" s="114"/>
      <c r="K97" s="118"/>
    </row>
    <row r="98" spans="1:11" ht="28.5" customHeight="1" x14ac:dyDescent="0.2">
      <c r="A98" s="336" t="s">
        <v>551</v>
      </c>
      <c r="B98" s="336"/>
      <c r="C98" s="336"/>
      <c r="D98" s="336"/>
      <c r="E98" s="336"/>
      <c r="F98" s="336"/>
      <c r="G98" s="336"/>
      <c r="H98" s="336"/>
      <c r="I98" s="336"/>
      <c r="J98" s="336"/>
      <c r="K98" s="118"/>
    </row>
    <row r="99" spans="1:11" ht="14.25" x14ac:dyDescent="0.2">
      <c r="A99" s="114" t="s">
        <v>552</v>
      </c>
      <c r="B99" s="114"/>
      <c r="C99" s="114"/>
      <c r="D99" s="114"/>
      <c r="E99" s="114"/>
      <c r="F99" s="114"/>
      <c r="G99" s="114"/>
      <c r="H99" s="114"/>
      <c r="I99" s="114"/>
      <c r="J99" s="114"/>
      <c r="K99" s="118"/>
    </row>
    <row r="100" spans="1:11" ht="14.25" x14ac:dyDescent="0.2">
      <c r="A100" s="112" t="s">
        <v>553</v>
      </c>
      <c r="B100" s="118"/>
      <c r="C100" s="118"/>
      <c r="D100" s="118"/>
      <c r="E100" s="118"/>
      <c r="F100" s="118"/>
      <c r="G100" s="118"/>
      <c r="H100" s="118"/>
      <c r="I100" s="118"/>
      <c r="J100" s="118"/>
      <c r="K100" s="118"/>
    </row>
    <row r="101" spans="1:11" ht="14.25" x14ac:dyDescent="0.2">
      <c r="A101" s="114" t="s">
        <v>554</v>
      </c>
      <c r="B101" s="118"/>
      <c r="C101" s="118"/>
      <c r="D101" s="118"/>
      <c r="E101" s="118"/>
      <c r="F101" s="118"/>
      <c r="G101" s="118"/>
      <c r="H101" s="118"/>
      <c r="I101" s="118"/>
      <c r="J101" s="118"/>
      <c r="K101" s="118"/>
    </row>
    <row r="102" spans="1:11" ht="29.25" customHeight="1" x14ac:dyDescent="0.2">
      <c r="A102" s="336" t="s">
        <v>555</v>
      </c>
      <c r="B102" s="336"/>
      <c r="C102" s="336"/>
      <c r="D102" s="336"/>
      <c r="E102" s="336"/>
      <c r="F102" s="336"/>
      <c r="G102" s="336"/>
      <c r="H102" s="336"/>
      <c r="I102" s="336"/>
      <c r="J102" s="336"/>
      <c r="K102" s="118"/>
    </row>
    <row r="103" spans="1:11" ht="14.25" x14ac:dyDescent="0.2">
      <c r="A103" s="114" t="s">
        <v>556</v>
      </c>
      <c r="B103" s="114"/>
      <c r="C103" s="114"/>
      <c r="D103" s="114"/>
      <c r="E103" s="114"/>
      <c r="F103" s="114"/>
      <c r="G103" s="114"/>
      <c r="H103" s="114"/>
      <c r="I103" s="114"/>
      <c r="J103" s="114"/>
      <c r="K103" s="118"/>
    </row>
    <row r="104" spans="1:11" ht="14.25" x14ac:dyDescent="0.2">
      <c r="A104" s="119" t="s">
        <v>557</v>
      </c>
      <c r="B104" s="114"/>
      <c r="C104" s="114"/>
      <c r="D104" s="114"/>
      <c r="E104" s="114"/>
      <c r="F104" s="114"/>
      <c r="G104" s="114"/>
      <c r="H104" s="114"/>
      <c r="I104" s="114"/>
      <c r="J104" s="114"/>
      <c r="K104" s="118"/>
    </row>
    <row r="105" spans="1:11" ht="14.25" x14ac:dyDescent="0.2">
      <c r="A105" s="119" t="s">
        <v>558</v>
      </c>
      <c r="B105" s="114"/>
      <c r="C105" s="114"/>
      <c r="D105" s="114"/>
      <c r="E105" s="114"/>
      <c r="F105" s="114"/>
      <c r="G105" s="114"/>
      <c r="H105" s="114"/>
      <c r="I105" s="114"/>
      <c r="J105" s="114"/>
      <c r="K105" s="118"/>
    </row>
    <row r="106" spans="1:11" ht="14.25" x14ac:dyDescent="0.2">
      <c r="A106" s="336" t="s">
        <v>574</v>
      </c>
      <c r="B106" s="336"/>
      <c r="C106" s="336"/>
      <c r="D106" s="336"/>
      <c r="E106" s="336"/>
      <c r="F106" s="336"/>
      <c r="G106" s="336"/>
      <c r="H106" s="336"/>
      <c r="I106" s="336"/>
      <c r="J106" s="336"/>
      <c r="K106" s="118"/>
    </row>
    <row r="107" spans="1:11" ht="14.25" x14ac:dyDescent="0.2">
      <c r="A107" s="114" t="s">
        <v>559</v>
      </c>
      <c r="B107" s="114"/>
      <c r="C107" s="114"/>
      <c r="D107" s="114"/>
      <c r="E107" s="114"/>
      <c r="F107" s="114"/>
      <c r="G107" s="114"/>
      <c r="H107" s="114"/>
      <c r="I107" s="114"/>
      <c r="J107" s="114"/>
      <c r="K107" s="118"/>
    </row>
    <row r="108" spans="1:11" ht="29.25" customHeight="1" x14ac:dyDescent="0.2">
      <c r="A108" s="336" t="s">
        <v>575</v>
      </c>
      <c r="B108" s="336"/>
      <c r="C108" s="336"/>
      <c r="D108" s="336"/>
      <c r="E108" s="336"/>
      <c r="F108" s="336"/>
      <c r="G108" s="336"/>
      <c r="H108" s="336"/>
      <c r="I108" s="336"/>
      <c r="J108" s="336"/>
      <c r="K108" s="118"/>
    </row>
    <row r="109" spans="1:11" ht="14.25" x14ac:dyDescent="0.2">
      <c r="A109" s="114" t="s">
        <v>560</v>
      </c>
      <c r="B109" s="114"/>
      <c r="C109" s="114"/>
      <c r="D109" s="114"/>
      <c r="E109" s="114"/>
      <c r="F109" s="114"/>
      <c r="G109" s="114"/>
      <c r="H109" s="114"/>
      <c r="I109" s="114"/>
      <c r="J109" s="114"/>
      <c r="K109" s="118"/>
    </row>
    <row r="110" spans="1:11" ht="41.25" customHeight="1" x14ac:dyDescent="0.2">
      <c r="A110" s="339" t="s">
        <v>581</v>
      </c>
      <c r="B110" s="339"/>
      <c r="C110" s="339"/>
      <c r="D110" s="339"/>
      <c r="E110" s="339"/>
      <c r="F110" s="339"/>
      <c r="G110" s="339"/>
      <c r="H110" s="339"/>
      <c r="I110" s="339"/>
      <c r="J110" s="339"/>
      <c r="K110" s="117"/>
    </row>
    <row r="111" spans="1:11" ht="14.25" x14ac:dyDescent="0.2">
      <c r="A111" s="336" t="s">
        <v>580</v>
      </c>
      <c r="B111" s="336"/>
      <c r="C111" s="336"/>
      <c r="D111" s="336"/>
      <c r="E111" s="336"/>
      <c r="F111" s="336"/>
      <c r="G111" s="336"/>
      <c r="H111" s="336"/>
      <c r="I111" s="336"/>
      <c r="J111" s="336"/>
      <c r="K111" s="120"/>
    </row>
    <row r="112" spans="1:11" ht="14.25" x14ac:dyDescent="0.2">
      <c r="A112" s="118"/>
      <c r="B112" s="118"/>
      <c r="C112" s="118"/>
      <c r="D112" s="118"/>
      <c r="E112" s="118"/>
      <c r="F112" s="118"/>
      <c r="G112" s="118"/>
      <c r="H112" s="118"/>
      <c r="I112" s="118"/>
      <c r="J112" s="118"/>
      <c r="K112" s="118"/>
    </row>
    <row r="113" spans="1:11" ht="30" customHeight="1" x14ac:dyDescent="0.2">
      <c r="A113" s="336" t="s">
        <v>561</v>
      </c>
      <c r="B113" s="336"/>
      <c r="C113" s="336"/>
      <c r="D113" s="336"/>
      <c r="E113" s="336"/>
      <c r="F113" s="336"/>
      <c r="G113" s="336"/>
      <c r="H113" s="336"/>
      <c r="I113" s="336"/>
      <c r="J113" s="336"/>
      <c r="K113" s="118"/>
    </row>
    <row r="114" spans="1:11" ht="14.25" x14ac:dyDescent="0.2">
      <c r="A114" s="113"/>
      <c r="B114" s="113"/>
      <c r="C114" s="113"/>
      <c r="D114" s="113"/>
      <c r="E114" s="113"/>
      <c r="F114" s="113"/>
      <c r="G114" s="113"/>
      <c r="H114" s="113"/>
      <c r="I114" s="113"/>
      <c r="J114" s="113"/>
      <c r="K114" s="113"/>
    </row>
    <row r="115" spans="1:11" ht="15" x14ac:dyDescent="0.25">
      <c r="A115" s="121" t="s">
        <v>562</v>
      </c>
      <c r="B115" s="113"/>
      <c r="C115" s="113"/>
      <c r="D115" s="113"/>
      <c r="E115" s="113"/>
      <c r="F115" s="113"/>
      <c r="G115" s="113"/>
      <c r="H115" s="113"/>
      <c r="I115" s="113"/>
      <c r="J115" s="113"/>
      <c r="K115" s="113"/>
    </row>
    <row r="116" spans="1:11" ht="37.5" customHeight="1" x14ac:dyDescent="0.2">
      <c r="A116" s="336" t="s">
        <v>563</v>
      </c>
      <c r="B116" s="336"/>
      <c r="C116" s="336"/>
      <c r="D116" s="336"/>
      <c r="E116" s="336"/>
      <c r="F116" s="336"/>
      <c r="G116" s="336"/>
      <c r="H116" s="336"/>
      <c r="I116" s="336"/>
      <c r="J116" s="336"/>
      <c r="K116" s="122"/>
    </row>
    <row r="117" spans="1:11" ht="36.75" customHeight="1" x14ac:dyDescent="0.2">
      <c r="A117" s="336" t="s">
        <v>564</v>
      </c>
      <c r="B117" s="336"/>
      <c r="C117" s="336"/>
      <c r="D117" s="336"/>
      <c r="E117" s="336"/>
      <c r="F117" s="336"/>
      <c r="G117" s="336"/>
      <c r="H117" s="336"/>
      <c r="I117" s="336"/>
      <c r="J117" s="336"/>
      <c r="K117" s="118"/>
    </row>
    <row r="118" spans="1:11" ht="33" customHeight="1" x14ac:dyDescent="0.2">
      <c r="A118" s="336" t="s">
        <v>565</v>
      </c>
      <c r="B118" s="336"/>
      <c r="C118" s="336"/>
      <c r="D118" s="336"/>
      <c r="E118" s="336"/>
      <c r="F118" s="336"/>
      <c r="G118" s="336"/>
      <c r="H118" s="336"/>
      <c r="I118" s="336"/>
      <c r="J118" s="336"/>
      <c r="K118" s="118"/>
    </row>
    <row r="119" spans="1:11" ht="33" customHeight="1" x14ac:dyDescent="0.2">
      <c r="A119" s="336" t="s">
        <v>566</v>
      </c>
      <c r="B119" s="336"/>
      <c r="C119" s="336"/>
      <c r="D119" s="336"/>
      <c r="E119" s="336"/>
      <c r="F119" s="336"/>
      <c r="G119" s="336"/>
      <c r="H119" s="336"/>
      <c r="I119" s="336"/>
      <c r="J119" s="336"/>
      <c r="K119" s="118"/>
    </row>
    <row r="120" spans="1:11" ht="33" customHeight="1" x14ac:dyDescent="0.2">
      <c r="A120" s="336" t="s">
        <v>567</v>
      </c>
      <c r="B120" s="336"/>
      <c r="C120" s="336"/>
      <c r="D120" s="336"/>
      <c r="E120" s="336"/>
      <c r="F120" s="336"/>
      <c r="G120" s="336"/>
      <c r="H120" s="336"/>
      <c r="I120" s="336"/>
      <c r="J120" s="336"/>
      <c r="K120" s="118"/>
    </row>
    <row r="121" spans="1:11" ht="33" customHeight="1" x14ac:dyDescent="0.2">
      <c r="A121" s="336" t="s">
        <v>568</v>
      </c>
      <c r="B121" s="336"/>
      <c r="C121" s="336"/>
      <c r="D121" s="336"/>
      <c r="E121" s="336"/>
      <c r="F121" s="336"/>
      <c r="G121" s="336"/>
      <c r="H121" s="336"/>
      <c r="I121" s="336"/>
      <c r="J121" s="336"/>
      <c r="K121" s="118"/>
    </row>
    <row r="122" spans="1:11" ht="21" customHeight="1" x14ac:dyDescent="0.2">
      <c r="A122" s="336" t="s">
        <v>569</v>
      </c>
      <c r="B122" s="336"/>
      <c r="C122" s="336"/>
      <c r="D122" s="336"/>
      <c r="E122" s="336"/>
      <c r="F122" s="336"/>
      <c r="G122" s="336"/>
      <c r="H122" s="336"/>
      <c r="I122" s="336"/>
      <c r="J122" s="336"/>
      <c r="K122" s="113"/>
    </row>
    <row r="123" spans="1:11" ht="22.5" customHeight="1" x14ac:dyDescent="0.2">
      <c r="A123" s="336" t="s">
        <v>570</v>
      </c>
      <c r="B123" s="336"/>
      <c r="C123" s="336"/>
      <c r="D123" s="336"/>
      <c r="E123" s="336"/>
      <c r="F123" s="336"/>
      <c r="G123" s="336"/>
      <c r="H123" s="336"/>
      <c r="I123" s="336"/>
      <c r="J123" s="336"/>
      <c r="K123" s="113"/>
    </row>
    <row r="124" spans="1:11" ht="14.25" x14ac:dyDescent="0.2">
      <c r="A124" s="113"/>
      <c r="B124" s="113"/>
      <c r="C124" s="113"/>
      <c r="D124" s="113"/>
      <c r="E124" s="113"/>
      <c r="F124" s="113"/>
      <c r="G124" s="113"/>
      <c r="H124" s="113"/>
      <c r="I124" s="113"/>
      <c r="J124" s="113"/>
      <c r="K124" s="113"/>
    </row>
    <row r="125" spans="1:11" ht="15" x14ac:dyDescent="0.25">
      <c r="A125" s="121" t="s">
        <v>571</v>
      </c>
      <c r="B125" s="113"/>
      <c r="C125" s="113"/>
      <c r="D125" s="113"/>
      <c r="E125" s="113"/>
      <c r="F125" s="113"/>
      <c r="G125" s="113"/>
      <c r="H125" s="113"/>
      <c r="I125" s="113"/>
      <c r="J125" s="113"/>
      <c r="K125" s="113"/>
    </row>
    <row r="126" spans="1:11" ht="30" customHeight="1" x14ac:dyDescent="0.2">
      <c r="A126" s="337" t="s">
        <v>572</v>
      </c>
      <c r="B126" s="337"/>
      <c r="C126" s="337"/>
      <c r="D126" s="337"/>
      <c r="E126" s="337"/>
      <c r="F126" s="337"/>
      <c r="G126" s="337"/>
      <c r="H126" s="337"/>
      <c r="I126" s="337"/>
      <c r="J126" s="337"/>
      <c r="K126" s="337"/>
    </row>
    <row r="127" spans="1:11" ht="14.25" x14ac:dyDescent="0.2">
      <c r="A127" s="113"/>
      <c r="B127" s="113"/>
      <c r="C127" s="113"/>
      <c r="D127" s="113"/>
      <c r="E127" s="113"/>
      <c r="F127" s="113"/>
      <c r="G127" s="113"/>
      <c r="H127" s="113"/>
      <c r="I127" s="113"/>
      <c r="J127" s="113"/>
      <c r="K127" s="113"/>
    </row>
    <row r="128" spans="1:11" ht="14.25" x14ac:dyDescent="0.2">
      <c r="A128" s="123" t="s">
        <v>573</v>
      </c>
    </row>
  </sheetData>
  <mergeCells count="34">
    <mergeCell ref="A88:J88"/>
    <mergeCell ref="A90:J90"/>
    <mergeCell ref="A1:J30"/>
    <mergeCell ref="A92:J92"/>
    <mergeCell ref="A94:J94"/>
    <mergeCell ref="A96:J96"/>
    <mergeCell ref="A98:J98"/>
    <mergeCell ref="A102:J102"/>
    <mergeCell ref="A106:J106"/>
    <mergeCell ref="A108:J108"/>
    <mergeCell ref="A120:J120"/>
    <mergeCell ref="A121:J121"/>
    <mergeCell ref="A122:J122"/>
    <mergeCell ref="A110:J110"/>
    <mergeCell ref="A111:J111"/>
    <mergeCell ref="A113:J113"/>
    <mergeCell ref="A116:J116"/>
    <mergeCell ref="A117:J117"/>
    <mergeCell ref="A123:J123"/>
    <mergeCell ref="A126:K126"/>
    <mergeCell ref="A34:J34"/>
    <mergeCell ref="A36:J36"/>
    <mergeCell ref="A38:J38"/>
    <mergeCell ref="A39:K63"/>
    <mergeCell ref="A67:J67"/>
    <mergeCell ref="A69:J69"/>
    <mergeCell ref="A71:J71"/>
    <mergeCell ref="A73:J73"/>
    <mergeCell ref="A77:J77"/>
    <mergeCell ref="A78:J78"/>
    <mergeCell ref="A84:J84"/>
    <mergeCell ref="A86:J86"/>
    <mergeCell ref="A118:J118"/>
    <mergeCell ref="A119:J119"/>
  </mergeCells>
  <hyperlinks>
    <hyperlink ref="A100" r:id="rId1" xr:uid="{ED481820-0462-45A3-9748-0E84B00CFC57}"/>
  </hyperlinks>
  <pageMargins left="0.7" right="0.7" top="0.75" bottom="0.75" header="0.3" footer="0.3"/>
  <pageSetup paperSize="9" scale="28"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Marko Stefancic</cp:lastModifiedBy>
  <cp:lastPrinted>2025-04-29T07:29:37Z</cp:lastPrinted>
  <dcterms:created xsi:type="dcterms:W3CDTF">2008-10-17T11:51:54Z</dcterms:created>
  <dcterms:modified xsi:type="dcterms:W3CDTF">2025-04-29T07:29:41Z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y fmtid="{D5CDD505-2E9C-101B-9397-08002B2CF9AE}" pid="3" name="MSIP_Label_dc74e229-e028-4d7c-a6a3-26c7da30bf72_Enabled">
    <vt:lpwstr>true</vt:lpwstr>
  </property>
  <property fmtid="{D5CDD505-2E9C-101B-9397-08002B2CF9AE}" pid="4" name="MSIP_Label_dc74e229-e028-4d7c-a6a3-26c7da30bf72_SetDate">
    <vt:lpwstr>2024-03-27T14:17:47Z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88bc658d-feec-4b76-aae4-24ac296f1159</vt:lpwstr>
  </property>
  <property fmtid="{D5CDD505-2E9C-101B-9397-08002B2CF9AE}" pid="9" name="MSIP_Label_dc74e229-e028-4d7c-a6a3-26c7da30bf72_ContentBits">
    <vt:lpwstr>0</vt:lpwstr>
  </property>
</Properties>
</file>