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4\"/>
    </mc:Choice>
  </mc:AlternateContent>
  <xr:revisionPtr revIDLastSave="0" documentId="13_ncr:1_{82162FDF-7E40-4D4D-80AB-A4812CD370B7}" xr6:coauthVersionLast="47" xr6:coauthVersionMax="47"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Bilješke!$A$1:$M$135</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M59" i="24"/>
  <c r="L59" i="24"/>
  <c r="M60" i="24"/>
  <c r="L60" i="24"/>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<sst xmlns="http://schemas.openxmlformats.org/spreadsheetml/2006/main" count="640" uniqueCount="556">
  <si>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</si>
  <si>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</si>
  <si>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</si>
  <si>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</si>
  <si>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</si>
  <si>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</si>
  <si>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</si>
  <si>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</si>
  <si>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</si>
  <si>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</si>
  <si>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</si>
  <si>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</si>
  <si>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</si>
  <si>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</si>
  <si>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</si>
  <si>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</si>
  <si>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</si>
  <si>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</si>
  <si>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</si>
  <si>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</si>
  <si>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</si>
  <si>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</si>
  <si>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</si>
  <si>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</si>
  <si>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</si>
  <si>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</si>
  <si>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</si>
  <si>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</si>
  <si>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</si>
  <si>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</si>
  <si>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</si>
  <si>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</si>
  <si>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</si>
  <si>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</si>
  <si>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</si>
  <si>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</si>
  <si>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</si>
  <si>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</si>
  <si>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</si>
  <si>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</si>
  <si>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</si>
  <si>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</si>
  <si>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</si>
  <si>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</si>
  <si>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</si>
  <si>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</si>
  <si>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</si>
  <si>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</si>
  <si>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</si>
  <si>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</si>
  <si>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</si>
  <si>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</si>
  <si>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</si>
  <si>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</si>
  <si>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</si>
  <si>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</si>
  <si>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</si>
  <si>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</si>
  <si>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</si>
  <si>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</si>
  <si>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</si>
  <si>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</si>
  <si>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</si>
  <si>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</si>
  <si>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</si>
  <si>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</si>
  <si>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</si>
  <si>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</si>
  <si>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</si>
  <si>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</si>
  <si>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</si>
  <si>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</si>
  <si>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</si>
  <si>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</si>
  <si>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</si>
  <si>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</si>
  <si>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</si>
  <si>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</si>
  <si>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</si>
  <si>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</si>
  <si>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</si>
  <si>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</si>
  <si>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</si>
  <si>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</si>
  <si>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</si>
  <si>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</si>
  <si>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</si>
  <si>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</si>
  <si>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</si>
  <si>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</si>
  <si>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</si>
  <si>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</si>
  <si>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</si>
  <si>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</si>
  <si>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</si>
  <si>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</si>
  <si>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</si>
  <si>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</si>
  <si>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</si>
  <si>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</si>
  <si>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</si>
  <si>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</si>
  <si>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</si>
  <si>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</si>
  <si>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</si>
  <si>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</si>
  <si>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</si>
  <si>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</si>
  <si>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</si>
  <si>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</si>
  <si>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</si>
  <si>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</si>
  <si>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</si>
  <si>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</si>
  <si>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</si>
  <si>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</si>
  <si>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</si>
  <si>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</si>
  <si>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</si>
  <si>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</si>
  <si>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</si>
  <si>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</si>
  <si>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</si>
  <si>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</si>
  <si>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</si>
  <si>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</si>
  <si>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</si>
  <si>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</si>
  <si>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</si>
  <si>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</si>
  <si>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</si>
  <si>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</si>
  <si>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</si>
  <si>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</si>
  <si>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</si>
  <si>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</si>
  <si>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</si>
  <si>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</si>
  <si>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</si>
  <si>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</si>
  <si>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</si>
  <si>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</si>
  <si>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</si>
  <si>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</si>
  <si>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</si>
  <si>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</si>
  <si>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</si>
  <si>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</si>
  <si>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</si>
  <si>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</si>
  <si>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</si>
  <si>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</si>
  <si>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</si>
  <si>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</si>
  <si>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</si>
  <si>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</si>
  <si>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</si>
  <si>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</si>
  <si>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</si>
  <si>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</si>
  <si>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</si>
  <si>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</si>
  <si>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</si>
  <si>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</si>
  <si>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</si>
  <si>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</si>
  <si>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</si>
  <si>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</si>
  <si>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</si>
  <si>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</si>
  <si>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</si>
  <si>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</si>
  <si>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</si>
  <si>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</si>
  <si>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</si>
  <si>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</si>
  <si>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</si>
  <si>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</si>
  <si>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</si>
  <si>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</si>
  <si>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</si>
  <si>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</si>
  <si>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</si>
  <si>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</si>
  <si>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</si>
  <si>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</si>
  <si>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</si>
  <si>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</si>
  <si>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</si>
  <si>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</si>
  <si>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</si>
  <si>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</si>
  <si>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</si>
  <si>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</si>
  <si>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</si>
  <si>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</si>
  <si>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</si>
  <si>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</si>
  <si>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</si>
  <si>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</si>
  <si>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</si>
  <si>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</si>
  <si>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</si>
  <si>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</si>
  <si>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</si>
  <si>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</si>
  <si>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</si>
  <si>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</si>
  <si>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</si>
  <si>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</si>
  <si>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</si>
  <si>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</si>
  <si>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</si>
  <si>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</si>
  <si>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</si>
  <si>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</si>
  <si>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</si>
  <si>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</si>
  <si>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</si>
  <si>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</si>
  <si>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</si>
  <si>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</si>
  <si>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</si>
  <si>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</si>
  <si>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</si>
  <si>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</si>
  <si>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</si>
  <si>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</si>
  <si>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</si>
  <si>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</si>
  <si>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</si>
  <si>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</si>
  <si>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</si>
  <si>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</si>
  <si>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</si>
  <si>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</si>
  <si>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</si>
  <si>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</si>
  <si>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</si>
  <si>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</si>
  <si>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</si>
  <si>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</si>
  <si>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</si>
  <si>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</si>
  <si>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</si>
  <si>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</si>
  <si>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</si>
  <si>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</si>
  <si>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</si>
  <si>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</si>
  <si>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</si>
  <si>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</si>
  <si>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</si>
  <si>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</si>
  <si>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</si>
  <si>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</si>
  <si>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</si>
  <si>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</si>
  <si>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</si>
  <si>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</si>
  <si>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</si>
  <si>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</si>
  <si>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</si>
  <si>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</si>
  <si>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</si>
  <si>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</si>
  <si>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</si>
  <si>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</si>
  <si>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</si>
  <si>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</si>
  <si>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</si>
  <si>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</si>
  <si>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</si>
  <si>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</si>
  <si>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</si>
  <si>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</si>
  <si>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</si>
  <si>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</si>
  <si>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</si>
  <si>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</si>
  <si>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</si>
  <si>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</si>
  <si>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</si>
  <si>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</si>
  <si>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</si>
  <si>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</si>
  <si>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</si>
  <si>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</si>
  <si>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</si>
  <si>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</si>
  <si>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</si>
  <si>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</si>
  <si>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</si>
  <si>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</si>
  <si>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</si>
  <si>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</si>
  <si>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</si>
  <si>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</si>
  <si>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</si>
  <si>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</si>
  <si>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</si>
  <si>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</si>
  <si>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</si>
  <si>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</si>
  <si>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</si>
  <si>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</si>
  <si>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</si>
  <si>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</si>
  <si>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</si>
  <si>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</si>
  <si>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</si>
  <si>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</si>
  <si>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</si>
  <si>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</si>
  <si>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</si>
  <si>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</si>
  <si>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</si>
  <si>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</si>
  <si>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</si>
  <si>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</si>
  <si>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</si>
  <si>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</si>
  <si>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</si>
  <si>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</si>
  <si>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</si>
  <si>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</si>
  <si>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</si>
  <si>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</si>
  <si>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</si>
  <si>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</si>
  <si>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</si>
  <si>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</si>
  <si>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</si>
  <si>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</si>
  <si>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</si>
  <si>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</si>
  <si>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</si>
  <si>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</si>
  <si>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</si>
  <si>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</si>
  <si>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</si>
  <si>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</si>
  <si>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</si>
  <si>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</si>
  <si>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</si>
  <si>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</si>
  <si>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</si>
  <si>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</si>
  <si>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</si>
  <si>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</si>
  <si>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</si>
  <si>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</si>
  <si>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</si>
  <si>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</si>
  <si>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</si>
  <si>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</si>
  <si>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</si>
  <si>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</si>
  <si>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</si>
  <si>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</si>
  <si>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</si>
  <si>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</si>
  <si>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</si>
  <si>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</si>
  <si>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</si>
  <si>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</si>
  <si>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</si>
  <si>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</si>
  <si>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</si>
  <si>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</si>
  <si>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</si>
  <si>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</si>
  <si>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</si>
  <si>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</si>
  <si>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</si>
  <si>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</si>
  <si>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</si>
  <si>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</si>
  <si>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</si>
  <si>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</si>
  <si>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</si>
  <si>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</si>
  <si>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</si>
  <si>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</si>
  <si>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</si>
  <si>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</si>
  <si>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</si>
  <si>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</si>
  <si>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</si>
  <si>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</si>
  <si>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</si>
  <si>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</si>
  <si>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</si>
  <si>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</si>
  <si>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</si>
  <si>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</si>
  <si>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</si>
  <si>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</si>
  <si>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</si>
  <si>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</si>
  <si>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</si>
  <si>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</si>
  <si>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</si>
  <si>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</si>
  <si>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</si>
  <si>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</si>
  <si>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</si>
  <si>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</si>
  <si>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</si>
  <si>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</si>
  <si>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</si>
  <si>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</si>
  <si>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</si>
  <si>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</si>
  <si>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</si>
  <si>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</si>
  <si>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</si>
  <si>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</si>
  <si>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</si>
  <si>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</si>
  <si>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</si>
  <si>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</si>
  <si>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</si>
  <si>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</si>
  <si>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</si>
  <si>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</si>
  <si>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</si>
  <si>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</si>
  <si>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</si>
  <si>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</si>
  <si>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</si>
  <si>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</si>
  <si>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</si>
  <si>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</si>
  <si>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</si>
  <si>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</si>
  <si>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</si>
  <si>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</si>
  <si>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</si>
  <si>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</si>
  <si>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</si>
  <si>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</si>
  <si>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</si>
  <si>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</si>
  <si>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</si>
  <si>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</si>
  <si>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</si>
  <si>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</si>
  <si>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</si>
  <si>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</si>
  <si>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</si>
  <si>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</si>
  <si>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</si>
  <si>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</si>
  <si>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</si>
  <si>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</si>
  <si>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</si>
  <si>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</si>
  <si>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</si>
  <si>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</si>
  <si>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</si>
  <si>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</si>
  <si>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</si>
  <si>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</si>
  <si>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</si>
  <si>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</si>
  <si>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</si>
  <si>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</si>
  <si>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</si>
  <si>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</si>
  <si>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</si>
  <si>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</si>
  <si>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</si>
  <si>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</si>
  <si>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</si>
  <si>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</si>
  <si>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</si>
  <si>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</si>
  <si>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</si>
  <si>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</si>
  <si>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</si>
  <si>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</si>
  <si>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</si>
  <si>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</si>
  <si>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</si>
  <si>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</si>
  <si>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</si>
  <si>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</si>
  <si>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</si>
  <si>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</si>
  <si>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</si>
  <si>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</si>
  <si>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</si>
  <si>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</si>
  <si>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</si>
  <si>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</si>
  <si>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</si>
  <si>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</si>
  <si>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</si>
  <si>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</si>
  <si>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</si>
  <si>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</si>
  <si>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</si>
  <si>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</si>
  <si>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</si>
  <si>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</si>
  <si>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</si>
  <si>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</si>
  <si>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</si>
  <si>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</si>
  <si>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</si>
  <si>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</si>
  <si>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</si>
  <si>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</si>
  <si>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</si>
  <si>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</si>
  <si>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</si>
  <si>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</si>
  <si>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</si>
  <si>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</si>
  <si>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</si>
  <si>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</si>
  <si>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</si>
  <si>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</si>
  <si>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</si>
  <si>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</si>
  <si>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</si>
  <si>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</si>
  <si>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</si>
  <si>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</si>
  <si>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</si>
  <si>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</si>
  <si>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</si>
  <si>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</si>
  <si>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</si>
  <si>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</si>
  <si>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</si>
  <si>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</si>
  <si>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</si>
  <si>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</si>
  <si>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</si>
  <si>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</si>
  <si>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</si>
  <si>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</si>
  <si>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31.12.2023.</t>
  </si>
  <si>
    <t>u razdoblju 01.01.2024. do 31.12.2024.</t>
  </si>
  <si>
    <t>stanje na dan 31.12.2024.</t>
  </si>
  <si>
    <t xml:space="preserve">BILJEŠKE UZ FINANCIJSKE IZVJEŠTAJE - TFI
(koji se sastavljaju za tromjesečna razdoblja)
Naziv izdavatelja:   ERICSSON NIKOLA TESLA  D.D.
OIB:   84214771175
Izvještajno razdoblje: Q4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</si>
  <si>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31.12.2024</t>
  </si>
  <si>
    <t>31.12.2023</t>
  </si>
  <si>
    <t>Prosječan broj zaposlenih tijekom izvještajnog razdoblja iznosi 2902 (Q4 2023: 3565). Društvo ne prati zaposlenike po kategorijama.</t>
  </si>
  <si>
    <t>Obračun rezerve za odgođeni porez provodi se jednom godišnje, na datum bilance 31.12. poslovne godine. Kretanja stanja odgođene porezne imovine tijekom izvještajnog razdoblja bila su kako slijedi:</t>
  </si>
  <si>
    <t>Na dan 1. siječnja 2023.</t>
  </si>
  <si>
    <t>Stanje na dan 31. prosinca 2023.</t>
  </si>
  <si>
    <t>Na dan 1. siječnja 2024.</t>
  </si>
  <si>
    <t>Stanje na dan 31.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</si>
</sst>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0"/>
    <numFmt numFmtId="166" formatCode="00"/>
    <numFmt numFmtId="167" formatCode="0.00_)"/>
    <numFmt numFmtId="168" formatCode="_-* #,##0.00_€_-;\-* #,##0.00_€_-;_-* &quot;-&quot;??_€_-;_-@_-"/>
    <numFmt numFmtId="169" formatCode="_-* #,##0.00\ _K_M_-;\-* #,##0.00\ _K_M_-;_-* &quot;-&quot;??\ _K_M_-;_-@_-"/>
  </numFmts>
  <fonts count="8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
      <b/>
      <sz val="11"/>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
      <left/>
      <right/>
      <top style="medium">
        <color indexed="64"/>
      </top>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2" fillId="0" borderId="0"/>
    <xf numFmtId="0" fontId="43" fillId="16" borderId="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2" fillId="22" borderId="0" applyNumberFormat="0" applyBorder="0" applyAlignment="0" applyProtection="0"/>
    <xf numFmtId="0" fontId="52" fillId="30"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1" fillId="36" borderId="0" applyNumberFormat="0" applyBorder="0" applyAlignment="0" applyProtection="0"/>
    <xf numFmtId="0" fontId="53" fillId="34" borderId="0" applyNumberFormat="0" applyBorder="0" applyAlignment="0" applyProtection="0"/>
    <xf numFmtId="0" fontId="54" fillId="37" borderId="40" applyNumberFormat="0" applyAlignment="0" applyProtection="0"/>
    <xf numFmtId="0" fontId="55" fillId="29" borderId="41" applyNumberFormat="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2" fillId="27" borderId="0" applyNumberFormat="0" applyBorder="0" applyAlignment="0" applyProtection="0"/>
    <xf numFmtId="0" fontId="57" fillId="0" borderId="42"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0" fontId="59" fillId="0" borderId="0" applyNumberFormat="0" applyFill="0" applyBorder="0" applyAlignment="0" applyProtection="0"/>
    <xf numFmtId="0" fontId="60" fillId="35" borderId="40" applyNumberFormat="0" applyAlignment="0" applyProtection="0"/>
    <xf numFmtId="0" fontId="61" fillId="0" borderId="45" applyNumberFormat="0" applyFill="0" applyAlignment="0" applyProtection="0"/>
    <xf numFmtId="0" fontId="61" fillId="35" borderId="0" applyNumberFormat="0" applyBorder="0" applyAlignment="0" applyProtection="0"/>
    <xf numFmtId="0" fontId="44" fillId="34" borderId="40" applyNumberFormat="0" applyFont="0" applyAlignment="0" applyProtection="0"/>
    <xf numFmtId="0" fontId="62" fillId="37" borderId="46" applyNumberFormat="0" applyAlignment="0" applyProtection="0"/>
    <xf numFmtId="4" fontId="44" fillId="41" borderId="40" applyNumberFormat="0" applyProtection="0">
      <alignment vertical="center"/>
    </xf>
    <xf numFmtId="4" fontId="65" fillId="42" borderId="40" applyNumberFormat="0" applyProtection="0">
      <alignment vertical="center"/>
    </xf>
    <xf numFmtId="4" fontId="44" fillId="42" borderId="40" applyNumberFormat="0" applyProtection="0">
      <alignment horizontal="left" vertical="center" indent="1"/>
    </xf>
    <xf numFmtId="0" fontId="48" fillId="41" borderId="47" applyNumberFormat="0" applyProtection="0">
      <alignment horizontal="left" vertical="top" indent="1"/>
    </xf>
    <xf numFmtId="4" fontId="44" fillId="43" borderId="40" applyNumberFormat="0" applyProtection="0">
      <alignment horizontal="left" vertical="center" indent="1"/>
    </xf>
    <xf numFmtId="4" fontId="44" fillId="44" borderId="40" applyNumberFormat="0" applyProtection="0">
      <alignment horizontal="right" vertical="center"/>
    </xf>
    <xf numFmtId="4" fontId="44" fillId="45" borderId="40" applyNumberFormat="0" applyProtection="0">
      <alignment horizontal="right" vertical="center"/>
    </xf>
    <xf numFmtId="4" fontId="44" fillId="46" borderId="48" applyNumberFormat="0" applyProtection="0">
      <alignment horizontal="right" vertical="center"/>
    </xf>
    <xf numFmtId="4" fontId="44" fillId="47" borderId="40" applyNumberFormat="0" applyProtection="0">
      <alignment horizontal="right" vertical="center"/>
    </xf>
    <xf numFmtId="4" fontId="44" fillId="48" borderId="40" applyNumberFormat="0" applyProtection="0">
      <alignment horizontal="right" vertical="center"/>
    </xf>
    <xf numFmtId="4" fontId="44" fillId="49" borderId="40" applyNumberFormat="0" applyProtection="0">
      <alignment horizontal="right" vertical="center"/>
    </xf>
    <xf numFmtId="4" fontId="44" fillId="50" borderId="40" applyNumberFormat="0" applyProtection="0">
      <alignment horizontal="right" vertical="center"/>
    </xf>
    <xf numFmtId="4" fontId="44" fillId="51" borderId="40" applyNumberFormat="0" applyProtection="0">
      <alignment horizontal="right" vertical="center"/>
    </xf>
    <xf numFmtId="4" fontId="44" fillId="52" borderId="40" applyNumberFormat="0" applyProtection="0">
      <alignment horizontal="right" vertical="center"/>
    </xf>
    <xf numFmtId="4" fontId="44"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4" fillId="55" borderId="40" applyNumberFormat="0" applyProtection="0">
      <alignment horizontal="right" vertical="center"/>
    </xf>
    <xf numFmtId="4" fontId="44" fillId="56" borderId="48" applyNumberFormat="0" applyProtection="0">
      <alignment horizontal="left" vertical="center" indent="1"/>
    </xf>
    <xf numFmtId="4" fontId="44" fillId="55" borderId="48" applyNumberFormat="0" applyProtection="0">
      <alignment horizontal="left" vertical="center" indent="1"/>
    </xf>
    <xf numFmtId="0" fontId="44" fillId="57" borderId="40" applyNumberFormat="0" applyProtection="0">
      <alignment horizontal="left" vertical="center" indent="1"/>
    </xf>
    <xf numFmtId="0" fontId="44" fillId="54" borderId="47" applyNumberFormat="0" applyProtection="0">
      <alignment horizontal="left" vertical="top" indent="1"/>
    </xf>
    <xf numFmtId="0" fontId="44" fillId="58" borderId="40" applyNumberFormat="0" applyProtection="0">
      <alignment horizontal="left" vertical="center" indent="1"/>
    </xf>
    <xf numFmtId="0" fontId="44" fillId="55" borderId="47" applyNumberFormat="0" applyProtection="0">
      <alignment horizontal="left" vertical="top" indent="1"/>
    </xf>
    <xf numFmtId="0" fontId="44" fillId="59" borderId="40" applyNumberFormat="0" applyProtection="0">
      <alignment horizontal="left" vertical="center" indent="1"/>
    </xf>
    <xf numFmtId="0" fontId="44" fillId="59" borderId="47" applyNumberFormat="0" applyProtection="0">
      <alignment horizontal="left" vertical="top" indent="1"/>
    </xf>
    <xf numFmtId="0" fontId="44" fillId="56" borderId="40" applyNumberFormat="0" applyProtection="0">
      <alignment horizontal="left" vertical="center" indent="1"/>
    </xf>
    <xf numFmtId="0" fontId="44" fillId="56" borderId="47" applyNumberFormat="0" applyProtection="0">
      <alignment horizontal="left" vertical="top" indent="1"/>
    </xf>
    <xf numFmtId="0" fontId="44" fillId="60" borderId="49" applyNumberFormat="0">
      <protection locked="0"/>
    </xf>
    <xf numFmtId="0" fontId="46" fillId="54" borderId="50" applyBorder="0"/>
    <xf numFmtId="4" fontId="47" fillId="61" borderId="47" applyNumberFormat="0" applyProtection="0">
      <alignment vertical="center"/>
    </xf>
    <xf numFmtId="4" fontId="65" fillId="62" borderId="33" applyNumberFormat="0" applyProtection="0">
      <alignment vertical="center"/>
    </xf>
    <xf numFmtId="4" fontId="47" fillId="57" borderId="47" applyNumberFormat="0" applyProtection="0">
      <alignment horizontal="left" vertical="center" indent="1"/>
    </xf>
    <xf numFmtId="0" fontId="47" fillId="61" borderId="47" applyNumberFormat="0" applyProtection="0">
      <alignment horizontal="left" vertical="top" indent="1"/>
    </xf>
    <xf numFmtId="4" fontId="44" fillId="0" borderId="40" applyNumberFormat="0" applyProtection="0">
      <alignment horizontal="right" vertical="center"/>
    </xf>
    <xf numFmtId="4" fontId="65" fillId="63" borderId="40" applyNumberFormat="0" applyProtection="0">
      <alignment horizontal="right" vertical="center"/>
    </xf>
    <xf numFmtId="4" fontId="44" fillId="43" borderId="40" applyNumberFormat="0" applyProtection="0">
      <alignment horizontal="left" vertical="center" indent="1"/>
    </xf>
    <xf numFmtId="0" fontId="47" fillId="55" borderId="47" applyNumberFormat="0" applyProtection="0">
      <alignment horizontal="left" vertical="top" indent="1"/>
    </xf>
    <xf numFmtId="4" fontId="49" fillId="64" borderId="48" applyNumberFormat="0" applyProtection="0">
      <alignment horizontal="left" vertical="center" indent="1"/>
    </xf>
    <xf numFmtId="0" fontId="44" fillId="65" borderId="33"/>
    <xf numFmtId="4" fontId="50" fillId="60" borderId="40" applyNumberFormat="0" applyProtection="0">
      <alignment horizontal="right" vertical="center"/>
    </xf>
    <xf numFmtId="0" fontId="63" fillId="0" borderId="0" applyNumberFormat="0" applyFill="0" applyBorder="0" applyAlignment="0" applyProtection="0"/>
    <xf numFmtId="0" fontId="56" fillId="0" borderId="51" applyNumberFormat="0" applyFill="0" applyAlignment="0" applyProtection="0"/>
    <xf numFmtId="0" fontId="64" fillId="0" borderId="0" applyNumberFormat="0" applyFill="0" applyBorder="0" applyAlignment="0" applyProtection="0"/>
    <xf numFmtId="0" fontId="2" fillId="0" borderId="0"/>
    <xf numFmtId="0" fontId="5" fillId="16" borderId="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3" fillId="34" borderId="0" applyNumberFormat="0" applyBorder="0" applyAlignment="0" applyProtection="0"/>
    <xf numFmtId="0" fontId="54" fillId="37" borderId="40" applyNumberFormat="0" applyAlignment="0" applyProtection="0"/>
    <xf numFmtId="0" fontId="55" fillId="29" borderId="41" applyNumberFormat="0" applyAlignment="0" applyProtection="0"/>
    <xf numFmtId="0" fontId="52" fillId="27" borderId="0" applyNumberFormat="0" applyBorder="0" applyAlignment="0" applyProtection="0"/>
    <xf numFmtId="0" fontId="57" fillId="0" borderId="42"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0" fontId="59" fillId="0" borderId="0" applyNumberFormat="0" applyFill="0" applyBorder="0" applyAlignment="0" applyProtection="0"/>
    <xf numFmtId="0" fontId="60" fillId="35" borderId="40" applyNumberFormat="0" applyAlignment="0" applyProtection="0"/>
    <xf numFmtId="0" fontId="61" fillId="0" borderId="45" applyNumberFormat="0" applyFill="0" applyAlignment="0" applyProtection="0"/>
    <xf numFmtId="0" fontId="61" fillId="35" borderId="0" applyNumberFormat="0" applyBorder="0" applyAlignment="0" applyProtection="0"/>
    <xf numFmtId="0" fontId="44" fillId="34" borderId="40" applyNumberFormat="0" applyFont="0" applyAlignment="0" applyProtection="0"/>
    <xf numFmtId="0" fontId="62" fillId="37" borderId="46" applyNumberFormat="0" applyAlignment="0" applyProtection="0"/>
    <xf numFmtId="4" fontId="44" fillId="41" borderId="40" applyNumberFormat="0" applyProtection="0">
      <alignment vertical="center"/>
    </xf>
    <xf numFmtId="4" fontId="44" fillId="42" borderId="40" applyNumberFormat="0" applyProtection="0">
      <alignment horizontal="left" vertical="center" indent="1"/>
    </xf>
    <xf numFmtId="4" fontId="44" fillId="43" borderId="40" applyNumberFormat="0" applyProtection="0">
      <alignment horizontal="left" vertical="center" indent="1"/>
    </xf>
    <xf numFmtId="4" fontId="44" fillId="44" borderId="40" applyNumberFormat="0" applyProtection="0">
      <alignment horizontal="right" vertical="center"/>
    </xf>
    <xf numFmtId="4" fontId="44" fillId="45" borderId="40" applyNumberFormat="0" applyProtection="0">
      <alignment horizontal="right" vertical="center"/>
    </xf>
    <xf numFmtId="4" fontId="44" fillId="46" borderId="48" applyNumberFormat="0" applyProtection="0">
      <alignment horizontal="right" vertical="center"/>
    </xf>
    <xf numFmtId="4" fontId="44" fillId="47" borderId="40" applyNumberFormat="0" applyProtection="0">
      <alignment horizontal="right" vertical="center"/>
    </xf>
    <xf numFmtId="4" fontId="44" fillId="48" borderId="40" applyNumberFormat="0" applyProtection="0">
      <alignment horizontal="right" vertical="center"/>
    </xf>
    <xf numFmtId="4" fontId="44" fillId="49" borderId="40" applyNumberFormat="0" applyProtection="0">
      <alignment horizontal="right" vertical="center"/>
    </xf>
    <xf numFmtId="4" fontId="44" fillId="50" borderId="40" applyNumberFormat="0" applyProtection="0">
      <alignment horizontal="right" vertical="center"/>
    </xf>
    <xf numFmtId="4" fontId="44" fillId="51" borderId="40" applyNumberFormat="0" applyProtection="0">
      <alignment horizontal="right" vertical="center"/>
    </xf>
    <xf numFmtId="4" fontId="44" fillId="52" borderId="40" applyNumberFormat="0" applyProtection="0">
      <alignment horizontal="right" vertical="center"/>
    </xf>
    <xf numFmtId="4" fontId="44" fillId="53" borderId="48" applyNumberFormat="0" applyProtection="0">
      <alignment horizontal="left" vertical="center" indent="1"/>
    </xf>
    <xf numFmtId="4" fontId="44" fillId="55" borderId="40" applyNumberFormat="0" applyProtection="0">
      <alignment horizontal="right" vertical="center"/>
    </xf>
    <xf numFmtId="4" fontId="44" fillId="56" borderId="48" applyNumberFormat="0" applyProtection="0">
      <alignment horizontal="left" vertical="center" indent="1"/>
    </xf>
    <xf numFmtId="4" fontId="44" fillId="55" borderId="48" applyNumberFormat="0" applyProtection="0">
      <alignment horizontal="left" vertical="center" indent="1"/>
    </xf>
    <xf numFmtId="0" fontId="44" fillId="57" borderId="40" applyNumberFormat="0" applyProtection="0">
      <alignment horizontal="left" vertical="center" indent="1"/>
    </xf>
    <xf numFmtId="0" fontId="44" fillId="58" borderId="40" applyNumberFormat="0" applyProtection="0">
      <alignment horizontal="left" vertical="center" indent="1"/>
    </xf>
    <xf numFmtId="0" fontId="44" fillId="59" borderId="40" applyNumberFormat="0" applyProtection="0">
      <alignment horizontal="left" vertical="center" indent="1"/>
    </xf>
    <xf numFmtId="0" fontId="44" fillId="56" borderId="40" applyNumberFormat="0" applyProtection="0">
      <alignment horizontal="left" vertical="center" indent="1"/>
    </xf>
    <xf numFmtId="4" fontId="44" fillId="0" borderId="40" applyNumberFormat="0" applyProtection="0">
      <alignment horizontal="right" vertical="center"/>
    </xf>
    <xf numFmtId="4" fontId="44" fillId="43" borderId="40" applyNumberFormat="0" applyProtection="0">
      <alignment horizontal="left" vertical="center" indent="1"/>
    </xf>
    <xf numFmtId="0" fontId="44" fillId="65" borderId="33"/>
    <xf numFmtId="0" fontId="56" fillId="0" borderId="51" applyNumberFormat="0" applyFill="0" applyAlignment="0" applyProtection="0"/>
    <xf numFmtId="0" fontId="64" fillId="0" borderId="0" applyNumberFormat="0" applyFill="0" applyBorder="0" applyAlignment="0" applyProtection="0"/>
    <xf numFmtId="0" fontId="51" fillId="25"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9"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25" borderId="0" applyNumberFormat="0" applyBorder="0" applyAlignment="0" applyProtection="0"/>
    <xf numFmtId="0" fontId="51" fillId="33"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4" fillId="0" borderId="0"/>
    <xf numFmtId="38" fontId="44" fillId="4" borderId="0" applyNumberFormat="0" applyBorder="0" applyAlignment="0" applyProtection="0"/>
    <xf numFmtId="0" fontId="66" fillId="67" borderId="52"/>
    <xf numFmtId="0" fontId="45" fillId="42" borderId="53">
      <alignment vertical="center" wrapText="1"/>
    </xf>
    <xf numFmtId="10" fontId="44" fillId="62" borderId="33" applyNumberFormat="0" applyBorder="0" applyAlignment="0" applyProtection="0"/>
    <xf numFmtId="167" fontId="67" fillId="0" borderId="0"/>
    <xf numFmtId="0" fontId="7" fillId="0" borderId="0"/>
    <xf numFmtId="10" fontId="4" fillId="0" borderId="0" applyFont="0" applyFill="0" applyBorder="0" applyAlignment="0" applyProtection="0"/>
    <xf numFmtId="4" fontId="68" fillId="41" borderId="47" applyNumberFormat="0" applyProtection="0">
      <alignment vertical="center"/>
    </xf>
    <xf numFmtId="4" fontId="69" fillId="41" borderId="47" applyNumberFormat="0" applyProtection="0">
      <alignment vertical="center"/>
    </xf>
    <xf numFmtId="4" fontId="68" fillId="41" borderId="47" applyNumberFormat="0" applyProtection="0">
      <alignment horizontal="left" vertical="center" indent="1"/>
    </xf>
    <xf numFmtId="0" fontId="68" fillId="41" borderId="47" applyNumberFormat="0" applyProtection="0">
      <alignment horizontal="left" vertical="top" indent="1"/>
    </xf>
    <xf numFmtId="4" fontId="68" fillId="55" borderId="0" applyNumberFormat="0" applyProtection="0">
      <alignment horizontal="left" vertical="center" indent="1"/>
    </xf>
    <xf numFmtId="4" fontId="70" fillId="44" borderId="47" applyNumberFormat="0" applyProtection="0">
      <alignment horizontal="right" vertical="center"/>
    </xf>
    <xf numFmtId="4" fontId="70" fillId="66" borderId="47" applyNumberFormat="0" applyProtection="0">
      <alignment horizontal="right" vertical="center"/>
    </xf>
    <xf numFmtId="4" fontId="70" fillId="46" borderId="47" applyNumberFormat="0" applyProtection="0">
      <alignment horizontal="right" vertical="center"/>
    </xf>
    <xf numFmtId="4" fontId="70" fillId="47" borderId="47" applyNumberFormat="0" applyProtection="0">
      <alignment horizontal="right" vertical="center"/>
    </xf>
    <xf numFmtId="4" fontId="70" fillId="48" borderId="47" applyNumberFormat="0" applyProtection="0">
      <alignment horizontal="right" vertical="center"/>
    </xf>
    <xf numFmtId="4" fontId="70" fillId="49" borderId="47" applyNumberFormat="0" applyProtection="0">
      <alignment horizontal="right" vertical="center"/>
    </xf>
    <xf numFmtId="4" fontId="70" fillId="50" borderId="47" applyNumberFormat="0" applyProtection="0">
      <alignment horizontal="right" vertical="center"/>
    </xf>
    <xf numFmtId="4" fontId="70" fillId="51" borderId="47" applyNumberFormat="0" applyProtection="0">
      <alignment horizontal="right" vertical="center"/>
    </xf>
    <xf numFmtId="4" fontId="70" fillId="52" borderId="47" applyNumberFormat="0" applyProtection="0">
      <alignment horizontal="right" vertical="center"/>
    </xf>
    <xf numFmtId="4" fontId="68" fillId="53" borderId="54" applyNumberFormat="0" applyProtection="0">
      <alignment horizontal="left" vertical="center" indent="1"/>
    </xf>
    <xf numFmtId="4" fontId="70" fillId="56" borderId="0" applyNumberFormat="0" applyProtection="0">
      <alignment horizontal="left" vertical="center" indent="1"/>
    </xf>
    <xf numFmtId="4" fontId="71" fillId="54" borderId="0" applyNumberFormat="0" applyProtection="0">
      <alignment horizontal="left" vertical="center" indent="1"/>
    </xf>
    <xf numFmtId="4" fontId="70"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0" fillId="61" borderId="47" applyNumberFormat="0" applyProtection="0">
      <alignment vertical="center"/>
    </xf>
    <xf numFmtId="4" fontId="72" fillId="61" borderId="47" applyNumberFormat="0" applyProtection="0">
      <alignment vertical="center"/>
    </xf>
    <xf numFmtId="4" fontId="70" fillId="61" borderId="47" applyNumberFormat="0" applyProtection="0">
      <alignment horizontal="left" vertical="center" indent="1"/>
    </xf>
    <xf numFmtId="0" fontId="70" fillId="61" borderId="47" applyNumberFormat="0" applyProtection="0">
      <alignment horizontal="left" vertical="top" indent="1"/>
    </xf>
    <xf numFmtId="4" fontId="70" fillId="56" borderId="47" applyNumberFormat="0" applyProtection="0">
      <alignment horizontal="right" vertical="center"/>
    </xf>
    <xf numFmtId="4" fontId="72" fillId="56" borderId="47" applyNumberFormat="0" applyProtection="0">
      <alignment horizontal="right" vertical="center"/>
    </xf>
    <xf numFmtId="4" fontId="70" fillId="55" borderId="47" applyNumberFormat="0" applyProtection="0">
      <alignment horizontal="left" vertical="center" indent="1"/>
    </xf>
    <xf numFmtId="0" fontId="70" fillId="55" borderId="47" applyNumberFormat="0" applyProtection="0">
      <alignment horizontal="left" vertical="top" indent="1"/>
    </xf>
    <xf numFmtId="4" fontId="73" fillId="64" borderId="0" applyNumberFormat="0" applyProtection="0">
      <alignment horizontal="left" vertical="center" indent="1"/>
    </xf>
    <xf numFmtId="4" fontId="74" fillId="56" borderId="47" applyNumberFormat="0" applyProtection="0">
      <alignment horizontal="right" vertical="center"/>
    </xf>
    <xf numFmtId="168" fontId="78" fillId="0" borderId="0" applyFont="0" applyFill="0" applyBorder="0" applyAlignment="0" applyProtection="0"/>
    <xf numFmtId="0" fontId="78" fillId="0" borderId="0"/>
    <xf numFmtId="3" fontId="4" fillId="0" borderId="33" applyNumberFormat="0" applyFont="0" applyFill="0" applyAlignment="0" applyProtection="0">
      <alignment vertical="center"/>
    </xf>
    <xf numFmtId="40" fontId="75" fillId="0" borderId="0" applyFont="0" applyFill="0" applyBorder="0" applyAlignment="0" applyProtection="0"/>
    <xf numFmtId="164" fontId="76" fillId="0" borderId="0" applyFont="0" applyFill="0" applyBorder="0" applyAlignment="0" applyProtection="0"/>
    <xf numFmtId="0" fontId="77" fillId="0" borderId="55"/>
    <xf numFmtId="0" fontId="4" fillId="0" borderId="0"/>
    <xf numFmtId="0" fontId="4" fillId="0" borderId="0"/>
    <xf numFmtId="0" fontId="76" fillId="0" borderId="0"/>
    <xf numFmtId="9" fontId="42"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4" fillId="0" borderId="40" applyNumberFormat="0" applyProtection="0">
      <alignment horizontal="right" vertical="center"/>
    </xf>
    <xf numFmtId="169" fontId="5" fillId="0" borderId="0" applyFont="0" applyFill="0" applyBorder="0" applyAlignment="0" applyProtection="0"/>
    <xf numFmtId="0" fontId="2" fillId="0" borderId="0"/>
    <xf numFmtId="0" fontId="2" fillId="0" borderId="0"/>
    <xf numFmtId="0" fontId="2" fillId="0" borderId="0"/>
    <xf numFmtId="0" fontId="44" fillId="16" borderId="0"/>
    <xf numFmtId="0" fontId="2" fillId="0" borderId="0"/>
    <xf numFmtId="0" fontId="44" fillId="16" borderId="0"/>
    <xf numFmtId="0" fontId="44" fillId="16" borderId="0"/>
    <xf numFmtId="0" fontId="44"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16" borderId="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60" fillId="35" borderId="40" applyNumberFormat="0" applyAlignment="0" applyProtection="0"/>
    <xf numFmtId="0" fontId="44" fillId="16" borderId="0"/>
    <xf numFmtId="9" fontId="4" fillId="0" borderId="0" applyFont="0" applyFill="0" applyBorder="0" applyAlignment="0" applyProtection="0"/>
    <xf numFmtId="4" fontId="44" fillId="41" borderId="40" applyNumberFormat="0" applyProtection="0">
      <alignment vertical="center"/>
    </xf>
    <xf numFmtId="4" fontId="44" fillId="42" borderId="40" applyNumberFormat="0" applyProtection="0">
      <alignment horizontal="left" vertical="center" indent="1"/>
    </xf>
    <xf numFmtId="4" fontId="44" fillId="43" borderId="40" applyNumberFormat="0" applyProtection="0">
      <alignment horizontal="left" vertical="center" indent="1"/>
    </xf>
    <xf numFmtId="4" fontId="44" fillId="43" borderId="40" applyNumberFormat="0" applyProtection="0">
      <alignment horizontal="left" vertical="center" indent="1"/>
    </xf>
    <xf numFmtId="4" fontId="44" fillId="44" borderId="40" applyNumberFormat="0" applyProtection="0">
      <alignment horizontal="right" vertical="center"/>
    </xf>
    <xf numFmtId="4" fontId="44" fillId="45" borderId="40" applyNumberFormat="0" applyProtection="0">
      <alignment horizontal="right" vertical="center"/>
    </xf>
    <xf numFmtId="4" fontId="44" fillId="46" borderId="48" applyNumberFormat="0" applyProtection="0">
      <alignment horizontal="right" vertical="center"/>
    </xf>
    <xf numFmtId="4" fontId="44" fillId="47" borderId="40" applyNumberFormat="0" applyProtection="0">
      <alignment horizontal="right" vertical="center"/>
    </xf>
    <xf numFmtId="4" fontId="44" fillId="48" borderId="40" applyNumberFormat="0" applyProtection="0">
      <alignment horizontal="right" vertical="center"/>
    </xf>
    <xf numFmtId="4" fontId="44" fillId="49" borderId="40" applyNumberFormat="0" applyProtection="0">
      <alignment horizontal="right" vertical="center"/>
    </xf>
    <xf numFmtId="4" fontId="44" fillId="50" borderId="40" applyNumberFormat="0" applyProtection="0">
      <alignment horizontal="right" vertical="center"/>
    </xf>
    <xf numFmtId="4" fontId="44" fillId="51" borderId="40" applyNumberFormat="0" applyProtection="0">
      <alignment horizontal="right" vertical="center"/>
    </xf>
    <xf numFmtId="4" fontId="44" fillId="52" borderId="40" applyNumberFormat="0" applyProtection="0">
      <alignment horizontal="right" vertical="center"/>
    </xf>
    <xf numFmtId="4" fontId="44" fillId="53" borderId="48" applyNumberFormat="0" applyProtection="0">
      <alignment horizontal="left" vertical="center" indent="1"/>
    </xf>
    <xf numFmtId="4" fontId="44" fillId="55" borderId="40" applyNumberFormat="0" applyProtection="0">
      <alignment horizontal="right" vertical="center"/>
    </xf>
    <xf numFmtId="4" fontId="44" fillId="56" borderId="48" applyNumberFormat="0" applyProtection="0">
      <alignment horizontal="left" vertical="center" indent="1"/>
    </xf>
    <xf numFmtId="4" fontId="44" fillId="55" borderId="48" applyNumberFormat="0" applyProtection="0">
      <alignment horizontal="left" vertical="center" indent="1"/>
    </xf>
    <xf numFmtId="0" fontId="44" fillId="57" borderId="40" applyNumberFormat="0" applyProtection="0">
      <alignment horizontal="left" vertical="center" indent="1"/>
    </xf>
    <xf numFmtId="0" fontId="44" fillId="58" borderId="40" applyNumberFormat="0" applyProtection="0">
      <alignment horizontal="left" vertical="center" indent="1"/>
    </xf>
    <xf numFmtId="0" fontId="44" fillId="59" borderId="40" applyNumberFormat="0" applyProtection="0">
      <alignment horizontal="left" vertical="center" indent="1"/>
    </xf>
    <xf numFmtId="0" fontId="44" fillId="56" borderId="40" applyNumberFormat="0" applyProtection="0">
      <alignment horizontal="left" vertical="center" indent="1"/>
    </xf>
    <xf numFmtId="4" fontId="44" fillId="0" borderId="40" applyNumberFormat="0" applyProtection="0">
      <alignment horizontal="right" vertical="center"/>
    </xf>
    <xf numFmtId="4" fontId="44" fillId="43" borderId="40" applyNumberFormat="0" applyProtection="0">
      <alignment horizontal="left" vertical="center" indent="1"/>
    </xf>
    <xf numFmtId="4" fontId="44" fillId="43" borderId="40" applyNumberFormat="0" applyProtection="0">
      <alignment horizontal="left" vertical="center" indent="1"/>
    </xf>
    <xf numFmtId="0" fontId="4" fillId="0" borderId="0" applyNumberFormat="0" applyFill="0" applyBorder="0" applyAlignment="0" applyProtection="0"/>
    <xf numFmtId="0" fontId="42" fillId="0" borderId="0"/>
    <xf numFmtId="0" fontId="1" fillId="0" borderId="0"/>
    <xf numFmtId="0" fontId="79" fillId="0" borderId="0" applyNumberFormat="0" applyFill="0" applyBorder="0" applyAlignment="0" applyProtection="0"/>
  </cellStyleXfs>
  <cellXfs count="34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40" fillId="0" borderId="33" xfId="0" applyNumberFormat="1" applyFont="1" applyBorder="1" applyAlignment="1">
      <alignment horizontal="right" vertical="top"/>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3" fontId="28" fillId="0" borderId="33" xfId="7" applyNumberFormat="1" applyFont="1" applyBorder="1" applyAlignment="1">
      <alignment horizontal="right"/>
    </xf>
    <xf numFmtId="3" fontId="31" fillId="0" borderId="33" xfId="0" applyNumberFormat="1" applyFont="1" applyBorder="1" applyAlignment="1">
      <alignment horizontal="right" vertical="top"/>
    </xf>
    <xf numFmtId="3" fontId="28" fillId="0" borderId="33" xfId="7" applyNumberFormat="1" applyFont="1" applyBorder="1" applyAlignment="1">
      <alignment horizontal="right" wrapText="1"/>
    </xf>
    <xf numFmtId="0" fontId="41" fillId="0" borderId="0" xfId="1" applyFont="1" applyAlignment="1">
      <alignment horizontal="right" vertical="top" wrapText="1"/>
    </xf>
    <xf numFmtId="0" fontId="40" fillId="0" borderId="0" xfId="1" applyFont="1" applyAlignment="1">
      <alignment horizontal="right" wrapText="1"/>
    </xf>
    <xf numFmtId="3" fontId="80" fillId="0" borderId="56" xfId="0" applyNumberFormat="1" applyFont="1" applyBorder="1" applyAlignment="1">
      <alignment horizontal="right" vertical="center" wrapText="1"/>
    </xf>
    <xf numFmtId="3" fontId="80" fillId="0" borderId="39" xfId="0" applyNumberFormat="1" applyFont="1" applyBorder="1" applyAlignment="1">
      <alignment horizontal="right" vertical="center" wrapText="1"/>
    </xf>
    <xf numFmtId="3" fontId="80" fillId="0" borderId="0" xfId="0" applyNumberFormat="1" applyFont="1" applyAlignment="1">
      <alignment horizontal="right" vertical="center" wrapText="1"/>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80" fillId="0" borderId="0" xfId="0" applyFont="1" applyAlignment="1">
      <alignment horizontal="left" vertical="center"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activeCell="E8" sqref="E8"/>
    </sheetView>
  </sheetViews>
  <sheetFormatPr defaultColWidth="9.28515625" defaultRowHeight="15"/>
  <cols>
    <col min="1" max="8" width="9.28515625" style="78"/>
    <col min="9" max="9" width="15.28515625" style="78" customWidth="1"/>
    <col min="10" max="10" width="9.28515625" style="78"/>
    <col min="11" max="13" width="9.28515625" style="76"/>
    <col min="14" max="14" width="9.28515625" style="77"/>
    <col min="15" max="20" width="9.28515625" style="76"/>
    <col min="21" max="16384" width="9.28515625" style="78"/>
  </cols>
  <sheetData>
    <row r="1" spans="1:20" ht="15.75">
      <c r="A1" s="215" t="s">
        <v>307</v>
      </c>
      <c r="B1" s="216"/>
      <c r="C1" s="216"/>
      <c r="D1" s="74"/>
      <c r="E1" s="74"/>
      <c r="F1" s="74"/>
      <c r="G1" s="74"/>
      <c r="H1" s="74"/>
      <c r="I1" s="74"/>
      <c r="J1" s="75"/>
    </row>
    <row r="2" spans="1:20" ht="14.65" customHeight="1">
      <c r="A2" s="217" t="s">
        <v>323</v>
      </c>
      <c r="B2" s="218"/>
      <c r="C2" s="218"/>
      <c r="D2" s="218"/>
      <c r="E2" s="218"/>
      <c r="F2" s="218"/>
      <c r="G2" s="218"/>
      <c r="H2" s="218"/>
      <c r="I2" s="218"/>
      <c r="J2" s="219"/>
      <c r="N2" s="77">
        <v>1</v>
      </c>
    </row>
    <row r="3" spans="1:20">
      <c r="A3" s="79"/>
      <c r="B3" s="80"/>
      <c r="C3" s="80"/>
      <c r="D3" s="80"/>
      <c r="E3" s="80"/>
      <c r="F3" s="80"/>
      <c r="G3" s="80"/>
      <c r="H3" s="80"/>
      <c r="I3" s="80"/>
      <c r="J3" s="81"/>
      <c r="N3" s="77">
        <v>2</v>
      </c>
    </row>
    <row r="4" spans="1:20" ht="33.6" customHeight="1">
      <c r="A4" s="220" t="s">
        <v>308</v>
      </c>
      <c r="B4" s="221"/>
      <c r="C4" s="221"/>
      <c r="D4" s="221"/>
      <c r="E4" s="222">
        <v>45292</v>
      </c>
      <c r="F4" s="223"/>
      <c r="G4" s="82" t="s">
        <v>0</v>
      </c>
      <c r="H4" s="222">
        <v>45657</v>
      </c>
      <c r="I4" s="223"/>
      <c r="J4" s="83"/>
      <c r="N4" s="77">
        <v>3</v>
      </c>
    </row>
    <row r="5" spans="1:20" s="76" customFormat="1" ht="10.15" customHeight="1">
      <c r="A5" s="224"/>
      <c r="B5" s="225"/>
      <c r="C5" s="225"/>
      <c r="D5" s="225"/>
      <c r="E5" s="225"/>
      <c r="F5" s="225"/>
      <c r="G5" s="225"/>
      <c r="H5" s="225"/>
      <c r="I5" s="225"/>
      <c r="J5" s="226"/>
      <c r="N5" s="77">
        <v>4</v>
      </c>
    </row>
    <row r="6" spans="1:20" ht="20.65" customHeight="1">
      <c r="A6" s="84"/>
      <c r="B6" s="85" t="s">
        <v>328</v>
      </c>
      <c r="C6" s="86"/>
      <c r="D6" s="86"/>
      <c r="E6" s="40">
        <v>2024</v>
      </c>
      <c r="F6" s="37"/>
      <c r="G6" s="82"/>
      <c r="H6" s="37"/>
      <c r="I6" s="38"/>
      <c r="J6" s="87"/>
    </row>
    <row r="7" spans="1:20" s="90" customFormat="1" ht="10.9" customHeight="1">
      <c r="A7" s="84"/>
      <c r="B7" s="86"/>
      <c r="C7" s="86"/>
      <c r="D7" s="86"/>
      <c r="E7" s="39"/>
      <c r="F7" s="39"/>
      <c r="G7" s="82"/>
      <c r="H7" s="37"/>
      <c r="I7" s="38"/>
      <c r="J7" s="87"/>
      <c r="K7" s="88"/>
      <c r="L7" s="88"/>
      <c r="M7" s="88"/>
      <c r="N7" s="89"/>
      <c r="O7" s="88"/>
      <c r="P7" s="88"/>
      <c r="Q7" s="88"/>
      <c r="R7" s="88"/>
      <c r="S7" s="88"/>
      <c r="T7" s="88"/>
    </row>
    <row r="8" spans="1:20" ht="20.65" customHeight="1">
      <c r="A8" s="84"/>
      <c r="B8" s="85" t="s">
        <v>329</v>
      </c>
      <c r="C8" s="86"/>
      <c r="D8" s="86"/>
      <c r="E8" s="40">
        <v>4</v>
      </c>
      <c r="F8" s="37"/>
      <c r="G8" s="82"/>
      <c r="H8" s="37"/>
      <c r="I8" s="38"/>
      <c r="J8" s="87"/>
    </row>
    <row r="9" spans="1:20" s="90" customFormat="1" ht="10.9" customHeight="1">
      <c r="A9" s="84"/>
      <c r="B9" s="86"/>
      <c r="C9" s="86"/>
      <c r="D9" s="86"/>
      <c r="E9" s="39"/>
      <c r="F9" s="39"/>
      <c r="G9" s="82"/>
      <c r="H9" s="39"/>
      <c r="I9" s="41"/>
      <c r="J9" s="87"/>
      <c r="K9" s="88"/>
      <c r="L9" s="88"/>
      <c r="M9" s="88"/>
      <c r="N9" s="89"/>
      <c r="O9" s="88"/>
      <c r="P9" s="88"/>
      <c r="Q9" s="88"/>
      <c r="R9" s="88"/>
      <c r="S9" s="88"/>
      <c r="T9" s="88"/>
    </row>
    <row r="10" spans="1:20" ht="37.9" customHeight="1">
      <c r="A10" s="211" t="s">
        <v>330</v>
      </c>
      <c r="B10" s="212"/>
      <c r="C10" s="212"/>
      <c r="D10" s="212"/>
      <c r="E10" s="212"/>
      <c r="F10" s="212"/>
      <c r="G10" s="212"/>
      <c r="H10" s="212"/>
      <c r="I10" s="212"/>
      <c r="J10" s="91"/>
    </row>
    <row r="11" spans="1:20" ht="24.6" customHeight="1">
      <c r="A11" s="199" t="s">
        <v>309</v>
      </c>
      <c r="B11" s="213"/>
      <c r="C11" s="205" t="s">
        <v>447</v>
      </c>
      <c r="D11" s="206"/>
      <c r="E11" s="92"/>
      <c r="F11" s="172" t="s">
        <v>331</v>
      </c>
      <c r="G11" s="209"/>
      <c r="H11" s="188" t="s">
        <v>448</v>
      </c>
      <c r="I11" s="189"/>
      <c r="J11" s="93"/>
    </row>
    <row r="12" spans="1:20" ht="14.65" customHeight="1">
      <c r="A12" s="94"/>
      <c r="B12" s="73"/>
      <c r="C12" s="73"/>
      <c r="D12" s="73"/>
      <c r="E12" s="214"/>
      <c r="F12" s="214"/>
      <c r="G12" s="214"/>
      <c r="H12" s="214"/>
      <c r="I12" s="95"/>
      <c r="J12" s="93"/>
    </row>
    <row r="13" spans="1:20" ht="21" customHeight="1">
      <c r="A13" s="171" t="s">
        <v>324</v>
      </c>
      <c r="B13" s="209"/>
      <c r="C13" s="205" t="s">
        <v>449</v>
      </c>
      <c r="D13" s="206"/>
      <c r="E13" s="227"/>
      <c r="F13" s="214"/>
      <c r="G13" s="214"/>
      <c r="H13" s="214"/>
      <c r="I13" s="95"/>
      <c r="J13" s="93"/>
    </row>
    <row r="14" spans="1:20" ht="10.9" customHeight="1">
      <c r="A14" s="92"/>
      <c r="B14" s="95"/>
      <c r="C14" s="73"/>
      <c r="D14" s="73"/>
      <c r="E14" s="178"/>
      <c r="F14" s="178"/>
      <c r="G14" s="178"/>
      <c r="H14" s="178"/>
      <c r="I14" s="73"/>
      <c r="J14" s="96"/>
    </row>
    <row r="15" spans="1:20" ht="22.9" customHeight="1">
      <c r="A15" s="171" t="s">
        <v>310</v>
      </c>
      <c r="B15" s="209"/>
      <c r="C15" s="205" t="s">
        <v>450</v>
      </c>
      <c r="D15" s="206"/>
      <c r="E15" s="210"/>
      <c r="F15" s="201"/>
      <c r="G15" s="97" t="s">
        <v>332</v>
      </c>
      <c r="H15" s="188" t="s">
        <v>451</v>
      </c>
      <c r="I15" s="189"/>
      <c r="J15" s="98"/>
    </row>
    <row r="16" spans="1:20" ht="10.9" customHeight="1">
      <c r="A16" s="92"/>
      <c r="B16" s="95"/>
      <c r="C16" s="73"/>
      <c r="D16" s="73"/>
      <c r="E16" s="178"/>
      <c r="F16" s="178"/>
      <c r="G16" s="178"/>
      <c r="H16" s="178"/>
      <c r="I16" s="73"/>
      <c r="J16" s="96"/>
    </row>
    <row r="17" spans="1:10" ht="22.9" customHeight="1">
      <c r="A17" s="99"/>
      <c r="B17" s="97" t="s">
        <v>333</v>
      </c>
      <c r="C17" s="205" t="s">
        <v>452</v>
      </c>
      <c r="D17" s="206"/>
      <c r="E17" s="100"/>
      <c r="F17" s="100"/>
      <c r="G17" s="100"/>
      <c r="H17" s="100"/>
      <c r="I17" s="100"/>
      <c r="J17" s="98"/>
    </row>
    <row r="18" spans="1:10">
      <c r="A18" s="207"/>
      <c r="B18" s="208"/>
      <c r="C18" s="178"/>
      <c r="D18" s="178"/>
      <c r="E18" s="178"/>
      <c r="F18" s="178"/>
      <c r="G18" s="178"/>
      <c r="H18" s="178"/>
      <c r="I18" s="73"/>
      <c r="J18" s="96"/>
    </row>
    <row r="19" spans="1:10">
      <c r="A19" s="199" t="s">
        <v>311</v>
      </c>
      <c r="B19" s="200"/>
      <c r="C19" s="179" t="s">
        <v>453</v>
      </c>
      <c r="D19" s="180"/>
      <c r="E19" s="180"/>
      <c r="F19" s="180"/>
      <c r="G19" s="180"/>
      <c r="H19" s="180"/>
      <c r="I19" s="180"/>
      <c r="J19" s="181"/>
    </row>
    <row r="20" spans="1:10">
      <c r="A20" s="94"/>
      <c r="B20" s="73"/>
      <c r="C20" s="101"/>
      <c r="D20" s="73"/>
      <c r="E20" s="178"/>
      <c r="F20" s="178"/>
      <c r="G20" s="178"/>
      <c r="H20" s="178"/>
      <c r="I20" s="73"/>
      <c r="J20" s="96"/>
    </row>
    <row r="21" spans="1:10">
      <c r="A21" s="199" t="s">
        <v>312</v>
      </c>
      <c r="B21" s="200"/>
      <c r="C21" s="188">
        <v>10000</v>
      </c>
      <c r="D21" s="189"/>
      <c r="E21" s="178"/>
      <c r="F21" s="178"/>
      <c r="G21" s="179" t="s">
        <v>454</v>
      </c>
      <c r="H21" s="180"/>
      <c r="I21" s="180"/>
      <c r="J21" s="181"/>
    </row>
    <row r="22" spans="1:10">
      <c r="A22" s="94"/>
      <c r="B22" s="73"/>
      <c r="C22" s="73"/>
      <c r="D22" s="73"/>
      <c r="E22" s="178"/>
      <c r="F22" s="178"/>
      <c r="G22" s="178"/>
      <c r="H22" s="178"/>
      <c r="I22" s="73"/>
      <c r="J22" s="96"/>
    </row>
    <row r="23" spans="1:10">
      <c r="A23" s="199" t="s">
        <v>313</v>
      </c>
      <c r="B23" s="200"/>
      <c r="C23" s="179" t="s">
        <v>455</v>
      </c>
      <c r="D23" s="180"/>
      <c r="E23" s="180"/>
      <c r="F23" s="180"/>
      <c r="G23" s="180"/>
      <c r="H23" s="180"/>
      <c r="I23" s="180"/>
      <c r="J23" s="181"/>
    </row>
    <row r="24" spans="1:10">
      <c r="A24" s="94"/>
      <c r="B24" s="73"/>
      <c r="C24" s="73"/>
      <c r="D24" s="73"/>
      <c r="E24" s="178"/>
      <c r="F24" s="178"/>
      <c r="G24" s="178"/>
      <c r="H24" s="178"/>
      <c r="I24" s="73"/>
      <c r="J24" s="96"/>
    </row>
    <row r="25" spans="1:10">
      <c r="A25" s="199" t="s">
        <v>314</v>
      </c>
      <c r="B25" s="200"/>
      <c r="C25" s="202" t="s">
        <v>456</v>
      </c>
      <c r="D25" s="203"/>
      <c r="E25" s="203"/>
      <c r="F25" s="203"/>
      <c r="G25" s="203"/>
      <c r="H25" s="203"/>
      <c r="I25" s="203"/>
      <c r="J25" s="204"/>
    </row>
    <row r="26" spans="1:10">
      <c r="A26" s="94"/>
      <c r="B26" s="73"/>
      <c r="C26" s="101"/>
      <c r="D26" s="73"/>
      <c r="E26" s="178"/>
      <c r="F26" s="178"/>
      <c r="G26" s="178"/>
      <c r="H26" s="178"/>
      <c r="I26" s="73"/>
      <c r="J26" s="96"/>
    </row>
    <row r="27" spans="1:10">
      <c r="A27" s="199" t="s">
        <v>315</v>
      </c>
      <c r="B27" s="200"/>
      <c r="C27" s="202" t="s">
        <v>457</v>
      </c>
      <c r="D27" s="203"/>
      <c r="E27" s="203"/>
      <c r="F27" s="203"/>
      <c r="G27" s="203"/>
      <c r="H27" s="203"/>
      <c r="I27" s="203"/>
      <c r="J27" s="204"/>
    </row>
    <row r="28" spans="1:10" ht="13.9" customHeight="1">
      <c r="A28" s="94"/>
      <c r="B28" s="73"/>
      <c r="C28" s="101"/>
      <c r="D28" s="73"/>
      <c r="E28" s="178"/>
      <c r="F28" s="178"/>
      <c r="G28" s="178"/>
      <c r="H28" s="178"/>
      <c r="I28" s="73"/>
      <c r="J28" s="96"/>
    </row>
    <row r="29" spans="1:10" ht="22.9" customHeight="1">
      <c r="A29" s="171" t="s">
        <v>325</v>
      </c>
      <c r="B29" s="200"/>
      <c r="C29" s="42">
        <v>2913</v>
      </c>
      <c r="D29" s="102"/>
      <c r="E29" s="182"/>
      <c r="F29" s="182"/>
      <c r="G29" s="182"/>
      <c r="H29" s="182"/>
      <c r="I29" s="103"/>
      <c r="J29" s="104"/>
    </row>
    <row r="30" spans="1:10">
      <c r="A30" s="94"/>
      <c r="B30" s="73"/>
      <c r="C30" s="73"/>
      <c r="D30" s="73"/>
      <c r="E30" s="178"/>
      <c r="F30" s="178"/>
      <c r="G30" s="178"/>
      <c r="H30" s="178"/>
      <c r="I30" s="103"/>
      <c r="J30" s="104"/>
    </row>
    <row r="31" spans="1:10">
      <c r="A31" s="199" t="s">
        <v>316</v>
      </c>
      <c r="B31" s="200"/>
      <c r="C31" s="43" t="s">
        <v>336</v>
      </c>
      <c r="D31" s="198" t="s">
        <v>334</v>
      </c>
      <c r="E31" s="186"/>
      <c r="F31" s="186"/>
      <c r="G31" s="186"/>
      <c r="H31" s="73"/>
      <c r="I31" s="105" t="s">
        <v>335</v>
      </c>
      <c r="J31" s="106" t="s">
        <v>336</v>
      </c>
    </row>
    <row r="32" spans="1:10">
      <c r="A32" s="199"/>
      <c r="B32" s="200"/>
      <c r="C32" s="107"/>
      <c r="D32" s="82"/>
      <c r="E32" s="201"/>
      <c r="F32" s="201"/>
      <c r="G32" s="201"/>
      <c r="H32" s="201"/>
      <c r="I32" s="103"/>
      <c r="J32" s="104"/>
    </row>
    <row r="33" spans="1:10">
      <c r="A33" s="199" t="s">
        <v>326</v>
      </c>
      <c r="B33" s="200"/>
      <c r="C33" s="42" t="s">
        <v>338</v>
      </c>
      <c r="D33" s="198" t="s">
        <v>337</v>
      </c>
      <c r="E33" s="186"/>
      <c r="F33" s="186"/>
      <c r="G33" s="186"/>
      <c r="H33" s="100"/>
      <c r="I33" s="105" t="s">
        <v>338</v>
      </c>
      <c r="J33" s="106" t="s">
        <v>339</v>
      </c>
    </row>
    <row r="34" spans="1:10">
      <c r="A34" s="94"/>
      <c r="B34" s="73"/>
      <c r="C34" s="73"/>
      <c r="D34" s="73"/>
      <c r="E34" s="178"/>
      <c r="F34" s="178"/>
      <c r="G34" s="178"/>
      <c r="H34" s="178"/>
      <c r="I34" s="73"/>
      <c r="J34" s="96"/>
    </row>
    <row r="35" spans="1:10">
      <c r="A35" s="198" t="s">
        <v>327</v>
      </c>
      <c r="B35" s="186"/>
      <c r="C35" s="186"/>
      <c r="D35" s="186"/>
      <c r="E35" s="186" t="s">
        <v>317</v>
      </c>
      <c r="F35" s="186"/>
      <c r="G35" s="186"/>
      <c r="H35" s="186"/>
      <c r="I35" s="186"/>
      <c r="J35" s="108" t="s">
        <v>318</v>
      </c>
    </row>
    <row r="36" spans="1:10">
      <c r="A36" s="94"/>
      <c r="B36" s="73"/>
      <c r="C36" s="73"/>
      <c r="D36" s="73"/>
      <c r="E36" s="178"/>
      <c r="F36" s="178"/>
      <c r="G36" s="178"/>
      <c r="H36" s="178"/>
      <c r="I36" s="73"/>
      <c r="J36" s="104"/>
    </row>
    <row r="37" spans="1:10">
      <c r="A37" s="194" t="s">
        <v>465</v>
      </c>
      <c r="B37" s="195"/>
      <c r="C37" s="195"/>
      <c r="D37" s="195"/>
      <c r="E37" s="194" t="s">
        <v>466</v>
      </c>
      <c r="F37" s="195"/>
      <c r="G37" s="195"/>
      <c r="H37" s="195"/>
      <c r="I37" s="196"/>
      <c r="J37" s="120">
        <v>1449613</v>
      </c>
    </row>
    <row r="38" spans="1:10">
      <c r="A38" s="94"/>
      <c r="B38" s="73"/>
      <c r="C38" s="101"/>
      <c r="D38" s="197"/>
      <c r="E38" s="197"/>
      <c r="F38" s="197"/>
      <c r="G38" s="197"/>
      <c r="H38" s="197"/>
      <c r="I38" s="197"/>
      <c r="J38" s="96"/>
    </row>
    <row r="39" spans="1:10">
      <c r="A39" s="194" t="s">
        <v>467</v>
      </c>
      <c r="B39" s="195"/>
      <c r="C39" s="195"/>
      <c r="D39" s="196"/>
      <c r="E39" s="194" t="s">
        <v>468</v>
      </c>
      <c r="F39" s="195"/>
      <c r="G39" s="195"/>
      <c r="H39" s="195"/>
      <c r="I39" s="196"/>
      <c r="J39" s="42" t="s">
        <v>469</v>
      </c>
    </row>
    <row r="40" spans="1:10">
      <c r="A40" s="94"/>
      <c r="B40" s="73"/>
      <c r="C40" s="101"/>
      <c r="D40" s="122"/>
      <c r="E40" s="197"/>
      <c r="F40" s="197"/>
      <c r="G40" s="197"/>
      <c r="H40" s="197"/>
      <c r="I40" s="95"/>
      <c r="J40" s="96"/>
    </row>
    <row r="41" spans="1:10">
      <c r="A41" s="194" t="s">
        <v>470</v>
      </c>
      <c r="B41" s="195"/>
      <c r="C41" s="195"/>
      <c r="D41" s="196"/>
      <c r="E41" s="194" t="s">
        <v>471</v>
      </c>
      <c r="F41" s="195"/>
      <c r="G41" s="195"/>
      <c r="H41" s="195"/>
      <c r="I41" s="196"/>
      <c r="J41" s="42">
        <v>80921748</v>
      </c>
    </row>
    <row r="42" spans="1:10">
      <c r="A42" s="94"/>
      <c r="B42" s="73"/>
      <c r="C42" s="101"/>
      <c r="D42" s="122"/>
      <c r="E42" s="197"/>
      <c r="F42" s="197"/>
      <c r="G42" s="197"/>
      <c r="H42" s="197"/>
      <c r="I42" s="95"/>
      <c r="J42" s="96"/>
    </row>
    <row r="43" spans="1:10">
      <c r="A43" s="194"/>
      <c r="B43" s="195"/>
      <c r="C43" s="195"/>
      <c r="D43" s="196"/>
      <c r="E43" s="194"/>
      <c r="F43" s="195"/>
      <c r="G43" s="195"/>
      <c r="H43" s="195"/>
      <c r="I43" s="196"/>
      <c r="J43" s="42"/>
    </row>
    <row r="44" spans="1:10">
      <c r="A44" s="109"/>
      <c r="B44" s="101"/>
      <c r="C44" s="192"/>
      <c r="D44" s="192"/>
      <c r="E44" s="178"/>
      <c r="F44" s="178"/>
      <c r="G44" s="192"/>
      <c r="H44" s="192"/>
      <c r="I44" s="192"/>
      <c r="J44" s="96"/>
    </row>
    <row r="45" spans="1:10">
      <c r="A45" s="194"/>
      <c r="B45" s="195"/>
      <c r="C45" s="195"/>
      <c r="D45" s="196"/>
      <c r="E45" s="194"/>
      <c r="F45" s="195"/>
      <c r="G45" s="195"/>
      <c r="H45" s="195"/>
      <c r="I45" s="196"/>
      <c r="J45" s="42"/>
    </row>
    <row r="46" spans="1:10">
      <c r="A46" s="109"/>
      <c r="B46" s="101"/>
      <c r="C46" s="101"/>
      <c r="D46" s="73"/>
      <c r="E46" s="178"/>
      <c r="F46" s="178"/>
      <c r="G46" s="192"/>
      <c r="H46" s="192"/>
      <c r="I46" s="73"/>
      <c r="J46" s="96"/>
    </row>
    <row r="47" spans="1:10">
      <c r="A47" s="194"/>
      <c r="B47" s="195"/>
      <c r="C47" s="195"/>
      <c r="D47" s="196"/>
      <c r="E47" s="194"/>
      <c r="F47" s="195"/>
      <c r="G47" s="195"/>
      <c r="H47" s="195"/>
      <c r="I47" s="196"/>
      <c r="J47" s="42"/>
    </row>
    <row r="48" spans="1:10">
      <c r="A48" s="109"/>
      <c r="B48" s="101"/>
      <c r="C48" s="101"/>
      <c r="D48" s="73"/>
      <c r="E48" s="178"/>
      <c r="F48" s="178"/>
      <c r="G48" s="192"/>
      <c r="H48" s="192"/>
      <c r="I48" s="73"/>
      <c r="J48" s="110" t="s">
        <v>340</v>
      </c>
    </row>
    <row r="49" spans="1:10">
      <c r="A49" s="109"/>
      <c r="B49" s="101"/>
      <c r="C49" s="101"/>
      <c r="D49" s="73"/>
      <c r="E49" s="178"/>
      <c r="F49" s="178"/>
      <c r="G49" s="192"/>
      <c r="H49" s="192"/>
      <c r="I49" s="73"/>
      <c r="J49" s="110" t="s">
        <v>341</v>
      </c>
    </row>
    <row r="50" spans="1:10" ht="14.65" customHeight="1">
      <c r="A50" s="171" t="s">
        <v>319</v>
      </c>
      <c r="B50" s="172"/>
      <c r="C50" s="188" t="s">
        <v>341</v>
      </c>
      <c r="D50" s="189"/>
      <c r="E50" s="190" t="s">
        <v>342</v>
      </c>
      <c r="F50" s="191"/>
      <c r="G50" s="179"/>
      <c r="H50" s="180"/>
      <c r="I50" s="180"/>
      <c r="J50" s="181"/>
    </row>
    <row r="51" spans="1:10">
      <c r="A51" s="109"/>
      <c r="B51" s="101"/>
      <c r="C51" s="192"/>
      <c r="D51" s="192"/>
      <c r="E51" s="178"/>
      <c r="F51" s="178"/>
      <c r="G51" s="193" t="s">
        <v>343</v>
      </c>
      <c r="H51" s="193"/>
      <c r="I51" s="193"/>
      <c r="J51" s="87"/>
    </row>
    <row r="52" spans="1:10" ht="13.9" customHeight="1">
      <c r="A52" s="171" t="s">
        <v>320</v>
      </c>
      <c r="B52" s="172"/>
      <c r="C52" s="179" t="s">
        <v>458</v>
      </c>
      <c r="D52" s="180"/>
      <c r="E52" s="180"/>
      <c r="F52" s="180"/>
      <c r="G52" s="180"/>
      <c r="H52" s="180"/>
      <c r="I52" s="180"/>
      <c r="J52" s="181"/>
    </row>
    <row r="53" spans="1:10">
      <c r="A53" s="94"/>
      <c r="B53" s="73"/>
      <c r="C53" s="182" t="s">
        <v>321</v>
      </c>
      <c r="D53" s="182"/>
      <c r="E53" s="182"/>
      <c r="F53" s="182"/>
      <c r="G53" s="182"/>
      <c r="H53" s="182"/>
      <c r="I53" s="182"/>
      <c r="J53" s="96"/>
    </row>
    <row r="54" spans="1:10">
      <c r="A54" s="171" t="s">
        <v>322</v>
      </c>
      <c r="B54" s="172"/>
      <c r="C54" s="183" t="s">
        <v>459</v>
      </c>
      <c r="D54" s="184"/>
      <c r="E54" s="185"/>
      <c r="F54" s="178"/>
      <c r="G54" s="178"/>
      <c r="H54" s="186"/>
      <c r="I54" s="186"/>
      <c r="J54" s="187"/>
    </row>
    <row r="55" spans="1:10">
      <c r="A55" s="94"/>
      <c r="B55" s="73"/>
      <c r="C55" s="101"/>
      <c r="D55" s="73"/>
      <c r="E55" s="178"/>
      <c r="F55" s="178"/>
      <c r="G55" s="178"/>
      <c r="H55" s="178"/>
      <c r="I55" s="73"/>
      <c r="J55" s="96"/>
    </row>
    <row r="56" spans="1:10" ht="14.65" customHeight="1">
      <c r="A56" s="171" t="s">
        <v>314</v>
      </c>
      <c r="B56" s="172"/>
      <c r="C56" s="173" t="s">
        <v>460</v>
      </c>
      <c r="D56" s="174"/>
      <c r="E56" s="174"/>
      <c r="F56" s="174"/>
      <c r="G56" s="174"/>
      <c r="H56" s="174"/>
      <c r="I56" s="174"/>
      <c r="J56" s="175"/>
    </row>
    <row r="57" spans="1:10">
      <c r="A57" s="94"/>
      <c r="B57" s="73"/>
      <c r="C57" s="73"/>
      <c r="D57" s="73"/>
      <c r="E57" s="178"/>
      <c r="F57" s="178"/>
      <c r="G57" s="178"/>
      <c r="H57" s="178"/>
      <c r="I57" s="73"/>
      <c r="J57" s="96"/>
    </row>
    <row r="58" spans="1:10">
      <c r="A58" s="171" t="s">
        <v>344</v>
      </c>
      <c r="B58" s="172"/>
      <c r="C58" s="173" t="s">
        <v>461</v>
      </c>
      <c r="D58" s="174"/>
      <c r="E58" s="174"/>
      <c r="F58" s="174"/>
      <c r="G58" s="174"/>
      <c r="H58" s="174"/>
      <c r="I58" s="174"/>
      <c r="J58" s="175"/>
    </row>
    <row r="59" spans="1:10" ht="14.65" customHeight="1">
      <c r="A59" s="94"/>
      <c r="B59" s="73"/>
      <c r="C59" s="176" t="s">
        <v>345</v>
      </c>
      <c r="D59" s="176"/>
      <c r="E59" s="176"/>
      <c r="F59" s="176"/>
      <c r="G59" s="73"/>
      <c r="H59" s="73"/>
      <c r="I59" s="73"/>
      <c r="J59" s="96"/>
    </row>
    <row r="60" spans="1:10">
      <c r="A60" s="171" t="s">
        <v>346</v>
      </c>
      <c r="B60" s="172"/>
      <c r="C60" s="173" t="s">
        <v>462</v>
      </c>
      <c r="D60" s="174"/>
      <c r="E60" s="174"/>
      <c r="F60" s="174"/>
      <c r="G60" s="174"/>
      <c r="H60" s="174"/>
      <c r="I60" s="174"/>
      <c r="J60" s="175"/>
    </row>
    <row r="61" spans="1:10" ht="14.65" customHeight="1">
      <c r="A61" s="111"/>
      <c r="B61" s="112"/>
      <c r="C61" s="177" t="s">
        <v>347</v>
      </c>
      <c r="D61" s="177"/>
      <c r="E61" s="177"/>
      <c r="F61" s="177"/>
      <c r="G61" s="177"/>
      <c r="H61" s="112"/>
      <c r="I61" s="112"/>
      <c r="J61" s="113"/>
    </row>
    <row r="68" ht="27" customHeight="1"/>
    <row r="72" ht="38.65"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1" max="7" width="8.7109375" style="114"/>
    <col min="8" max="9" width="16.42578125" style="117" customWidth="1"/>
    <col min="10" max="10" width="10.28515625" style="114" bestFit="1" customWidth="1"/>
    <col min="11" max="16384" width="8.7109375" style="114"/>
  </cols>
  <sheetData>
    <row r="1" spans="1:9">
      <c r="A1" s="235" t="s">
        <v>1</v>
      </c>
      <c r="B1" s="236"/>
      <c r="C1" s="236"/>
      <c r="D1" s="236"/>
      <c r="E1" s="236"/>
      <c r="F1" s="236"/>
      <c r="G1" s="236"/>
      <c r="H1" s="236"/>
      <c r="I1" s="236"/>
    </row>
    <row r="2" spans="1:9" ht="12.75" customHeight="1">
      <c r="A2" s="237" t="s">
        <v>546</v>
      </c>
      <c r="B2" s="238"/>
      <c r="C2" s="238"/>
      <c r="D2" s="238"/>
      <c r="E2" s="238"/>
      <c r="F2" s="238"/>
      <c r="G2" s="238"/>
      <c r="H2" s="238"/>
      <c r="I2" s="238"/>
    </row>
    <row r="3" spans="1:9">
      <c r="A3" s="239" t="s">
        <v>446</v>
      </c>
      <c r="B3" s="239"/>
      <c r="C3" s="239"/>
      <c r="D3" s="239"/>
      <c r="E3" s="239"/>
      <c r="F3" s="239"/>
      <c r="G3" s="239"/>
      <c r="H3" s="239"/>
      <c r="I3" s="239"/>
    </row>
    <row r="4" spans="1:9" ht="12.75" customHeight="1">
      <c r="A4" s="240" t="s">
        <v>463</v>
      </c>
      <c r="B4" s="241"/>
      <c r="C4" s="241"/>
      <c r="D4" s="241"/>
      <c r="E4" s="241"/>
      <c r="F4" s="241"/>
      <c r="G4" s="241"/>
      <c r="H4" s="241"/>
      <c r="I4" s="242"/>
    </row>
    <row r="5" spans="1:9" ht="45">
      <c r="A5" s="245" t="s">
        <v>2</v>
      </c>
      <c r="B5" s="246"/>
      <c r="C5" s="246"/>
      <c r="D5" s="246"/>
      <c r="E5" s="246"/>
      <c r="F5" s="246"/>
      <c r="G5" s="119" t="s">
        <v>101</v>
      </c>
      <c r="H5" s="9" t="s">
        <v>296</v>
      </c>
      <c r="I5" s="9" t="s">
        <v>297</v>
      </c>
    </row>
    <row r="6" spans="1:9">
      <c r="A6" s="243">
        <v>1</v>
      </c>
      <c r="B6" s="244"/>
      <c r="C6" s="244"/>
      <c r="D6" s="244"/>
      <c r="E6" s="244"/>
      <c r="F6" s="244"/>
      <c r="G6" s="118">
        <v>2</v>
      </c>
      <c r="H6" s="9">
        <v>3</v>
      </c>
      <c r="I6" s="9">
        <v>4</v>
      </c>
    </row>
    <row r="7" spans="1:9">
      <c r="A7" s="247"/>
      <c r="B7" s="247"/>
      <c r="C7" s="247"/>
      <c r="D7" s="247"/>
      <c r="E7" s="247"/>
      <c r="F7" s="247"/>
      <c r="G7" s="247"/>
      <c r="H7" s="247"/>
      <c r="I7" s="247"/>
    </row>
    <row r="8" spans="1:9" ht="12.75" customHeight="1">
      <c r="A8" s="229" t="s">
        <v>4</v>
      </c>
      <c r="B8" s="229"/>
      <c r="C8" s="229"/>
      <c r="D8" s="229"/>
      <c r="E8" s="229"/>
      <c r="F8" s="229"/>
      <c r="G8" s="10">
        <v>1</v>
      </c>
      <c r="H8" s="17">
        <v>0</v>
      </c>
      <c r="I8" s="17">
        <v>0</v>
      </c>
    </row>
    <row r="9" spans="1:9" ht="12.75" customHeight="1">
      <c r="A9" s="230" t="s">
        <v>302</v>
      </c>
      <c r="B9" s="230"/>
      <c r="C9" s="230"/>
      <c r="D9" s="230"/>
      <c r="E9" s="230"/>
      <c r="F9" s="230"/>
      <c r="G9" s="11">
        <v>2</v>
      </c>
      <c r="H9" s="115">
        <f>H10+H17+H27+H38+H43</f>
        <v>35234659</v>
      </c>
      <c r="I9" s="115">
        <f>I10+I17+I27+I38+I43</f>
        <v>34228715</v>
      </c>
    </row>
    <row r="10" spans="1:9" ht="12.75" customHeight="1">
      <c r="A10" s="232" t="s">
        <v>5</v>
      </c>
      <c r="B10" s="232"/>
      <c r="C10" s="232"/>
      <c r="D10" s="232"/>
      <c r="E10" s="232"/>
      <c r="F10" s="232"/>
      <c r="G10" s="11">
        <v>3</v>
      </c>
      <c r="H10" s="115">
        <f>H11+H12+H13+H14+H15+H16</f>
        <v>384504</v>
      </c>
      <c r="I10" s="115">
        <f>I11+I12+I13+I14+I15+I16</f>
        <v>1149669</v>
      </c>
    </row>
    <row r="11" spans="1:9" ht="12.75" customHeight="1">
      <c r="A11" s="228" t="s">
        <v>6</v>
      </c>
      <c r="B11" s="228"/>
      <c r="C11" s="228"/>
      <c r="D11" s="228"/>
      <c r="E11" s="228"/>
      <c r="F11" s="228"/>
      <c r="G11" s="10">
        <v>4</v>
      </c>
      <c r="H11" s="17">
        <v>0</v>
      </c>
      <c r="I11" s="17">
        <v>0</v>
      </c>
    </row>
    <row r="12" spans="1:9" ht="22.9" customHeight="1">
      <c r="A12" s="228" t="s">
        <v>7</v>
      </c>
      <c r="B12" s="228"/>
      <c r="C12" s="228"/>
      <c r="D12" s="228"/>
      <c r="E12" s="228"/>
      <c r="F12" s="228"/>
      <c r="G12" s="10">
        <v>5</v>
      </c>
      <c r="H12" s="17">
        <v>37764</v>
      </c>
      <c r="I12" s="17">
        <v>334388</v>
      </c>
    </row>
    <row r="13" spans="1:9" ht="12.75" customHeight="1">
      <c r="A13" s="228" t="s">
        <v>8</v>
      </c>
      <c r="B13" s="228"/>
      <c r="C13" s="228"/>
      <c r="D13" s="228"/>
      <c r="E13" s="228"/>
      <c r="F13" s="228"/>
      <c r="G13" s="10">
        <v>6</v>
      </c>
      <c r="H13" s="17">
        <v>0</v>
      </c>
      <c r="I13" s="17">
        <v>0</v>
      </c>
    </row>
    <row r="14" spans="1:9" ht="12.75" customHeight="1">
      <c r="A14" s="228" t="s">
        <v>9</v>
      </c>
      <c r="B14" s="228"/>
      <c r="C14" s="228"/>
      <c r="D14" s="228"/>
      <c r="E14" s="228"/>
      <c r="F14" s="228"/>
      <c r="G14" s="10">
        <v>7</v>
      </c>
      <c r="H14" s="17">
        <v>0</v>
      </c>
      <c r="I14" s="17">
        <v>0</v>
      </c>
    </row>
    <row r="15" spans="1:9" ht="12.75" customHeight="1">
      <c r="A15" s="228" t="s">
        <v>10</v>
      </c>
      <c r="B15" s="228"/>
      <c r="C15" s="228"/>
      <c r="D15" s="228"/>
      <c r="E15" s="228"/>
      <c r="F15" s="228"/>
      <c r="G15" s="10">
        <v>8</v>
      </c>
      <c r="H15" s="17">
        <v>346740</v>
      </c>
      <c r="I15" s="17">
        <v>815281</v>
      </c>
    </row>
    <row r="16" spans="1:9" ht="12.75" customHeight="1">
      <c r="A16" s="228" t="s">
        <v>11</v>
      </c>
      <c r="B16" s="228"/>
      <c r="C16" s="228"/>
      <c r="D16" s="228"/>
      <c r="E16" s="228"/>
      <c r="F16" s="228"/>
      <c r="G16" s="10">
        <v>9</v>
      </c>
      <c r="H16" s="17">
        <v>0</v>
      </c>
      <c r="I16" s="17">
        <v>0</v>
      </c>
    </row>
    <row r="17" spans="1:9" ht="12.75" customHeight="1">
      <c r="A17" s="232" t="s">
        <v>12</v>
      </c>
      <c r="B17" s="232"/>
      <c r="C17" s="232"/>
      <c r="D17" s="232"/>
      <c r="E17" s="232"/>
      <c r="F17" s="232"/>
      <c r="G17" s="11">
        <v>10</v>
      </c>
      <c r="H17" s="115">
        <f>H18+H19+H20+H21+H22+H23+H24+H25+H26</f>
        <v>29757052</v>
      </c>
      <c r="I17" s="115">
        <f>I18+I19+I20+I21+I22+I23+I24+I25+I26</f>
        <v>29154036</v>
      </c>
    </row>
    <row r="18" spans="1:9" ht="12.75" customHeight="1">
      <c r="A18" s="228" t="s">
        <v>13</v>
      </c>
      <c r="B18" s="228"/>
      <c r="C18" s="228"/>
      <c r="D18" s="228"/>
      <c r="E18" s="228"/>
      <c r="F18" s="228"/>
      <c r="G18" s="10">
        <v>11</v>
      </c>
      <c r="H18" s="17">
        <v>2071185</v>
      </c>
      <c r="I18" s="17">
        <v>2071185</v>
      </c>
    </row>
    <row r="19" spans="1:9" ht="12.75" customHeight="1">
      <c r="A19" s="228" t="s">
        <v>14</v>
      </c>
      <c r="B19" s="228"/>
      <c r="C19" s="228"/>
      <c r="D19" s="228"/>
      <c r="E19" s="228"/>
      <c r="F19" s="228"/>
      <c r="G19" s="10">
        <v>12</v>
      </c>
      <c r="H19" s="17">
        <v>20329321</v>
      </c>
      <c r="I19" s="17">
        <v>18407274</v>
      </c>
    </row>
    <row r="20" spans="1:9" ht="12.75" customHeight="1">
      <c r="A20" s="228" t="s">
        <v>15</v>
      </c>
      <c r="B20" s="228"/>
      <c r="C20" s="228"/>
      <c r="D20" s="228"/>
      <c r="E20" s="228"/>
      <c r="F20" s="228"/>
      <c r="G20" s="10">
        <v>13</v>
      </c>
      <c r="H20" s="17">
        <v>4937485</v>
      </c>
      <c r="I20" s="17">
        <v>4676666</v>
      </c>
    </row>
    <row r="21" spans="1:9" ht="12.75" customHeight="1">
      <c r="A21" s="228" t="s">
        <v>16</v>
      </c>
      <c r="B21" s="228"/>
      <c r="C21" s="228"/>
      <c r="D21" s="228"/>
      <c r="E21" s="228"/>
      <c r="F21" s="228"/>
      <c r="G21" s="10">
        <v>14</v>
      </c>
      <c r="H21" s="17">
        <v>2337396</v>
      </c>
      <c r="I21" s="17">
        <v>2589574</v>
      </c>
    </row>
    <row r="22" spans="1:9" ht="12.75" customHeight="1">
      <c r="A22" s="228" t="s">
        <v>17</v>
      </c>
      <c r="B22" s="228"/>
      <c r="C22" s="228"/>
      <c r="D22" s="228"/>
      <c r="E22" s="228"/>
      <c r="F22" s="228"/>
      <c r="G22" s="10">
        <v>15</v>
      </c>
      <c r="H22" s="17">
        <v>0</v>
      </c>
      <c r="I22" s="17">
        <v>0</v>
      </c>
    </row>
    <row r="23" spans="1:9" ht="12.75" customHeight="1">
      <c r="A23" s="228" t="s">
        <v>18</v>
      </c>
      <c r="B23" s="228"/>
      <c r="C23" s="228"/>
      <c r="D23" s="228"/>
      <c r="E23" s="228"/>
      <c r="F23" s="228"/>
      <c r="G23" s="10">
        <v>16</v>
      </c>
      <c r="H23" s="17">
        <v>0</v>
      </c>
      <c r="I23" s="17">
        <v>0</v>
      </c>
    </row>
    <row r="24" spans="1:9" ht="12.75" customHeight="1">
      <c r="A24" s="228" t="s">
        <v>19</v>
      </c>
      <c r="B24" s="228"/>
      <c r="C24" s="228"/>
      <c r="D24" s="228"/>
      <c r="E24" s="228"/>
      <c r="F24" s="228"/>
      <c r="G24" s="10">
        <v>17</v>
      </c>
      <c r="H24" s="17">
        <v>78710</v>
      </c>
      <c r="I24" s="17">
        <v>1398862</v>
      </c>
    </row>
    <row r="25" spans="1:9" ht="12.75" customHeight="1">
      <c r="A25" s="228" t="s">
        <v>20</v>
      </c>
      <c r="B25" s="228"/>
      <c r="C25" s="228"/>
      <c r="D25" s="228"/>
      <c r="E25" s="228"/>
      <c r="F25" s="228"/>
      <c r="G25" s="10">
        <v>18</v>
      </c>
      <c r="H25" s="17">
        <v>2955</v>
      </c>
      <c r="I25" s="17">
        <v>10475</v>
      </c>
    </row>
    <row r="26" spans="1:9" ht="12.75" customHeight="1">
      <c r="A26" s="228" t="s">
        <v>21</v>
      </c>
      <c r="B26" s="228"/>
      <c r="C26" s="228"/>
      <c r="D26" s="228"/>
      <c r="E26" s="228"/>
      <c r="F26" s="228"/>
      <c r="G26" s="10">
        <v>19</v>
      </c>
      <c r="H26" s="17">
        <v>0</v>
      </c>
      <c r="I26" s="17">
        <v>0</v>
      </c>
    </row>
    <row r="27" spans="1:9" ht="12.75" customHeight="1">
      <c r="A27" s="232" t="s">
        <v>22</v>
      </c>
      <c r="B27" s="232"/>
      <c r="C27" s="232"/>
      <c r="D27" s="232"/>
      <c r="E27" s="232"/>
      <c r="F27" s="232"/>
      <c r="G27" s="11">
        <v>20</v>
      </c>
      <c r="H27" s="115">
        <f>SUM(H28:H37)</f>
        <v>1542087</v>
      </c>
      <c r="I27" s="115">
        <f>SUM(I28:I37)</f>
        <v>852346</v>
      </c>
    </row>
    <row r="28" spans="1:9" ht="12.75" customHeight="1">
      <c r="A28" s="228" t="s">
        <v>23</v>
      </c>
      <c r="B28" s="228"/>
      <c r="C28" s="228"/>
      <c r="D28" s="228"/>
      <c r="E28" s="228"/>
      <c r="F28" s="228"/>
      <c r="G28" s="10">
        <v>21</v>
      </c>
      <c r="H28" s="17">
        <v>0</v>
      </c>
      <c r="I28" s="17">
        <v>0</v>
      </c>
    </row>
    <row r="29" spans="1:9" ht="12.75" customHeight="1">
      <c r="A29" s="228" t="s">
        <v>24</v>
      </c>
      <c r="B29" s="228"/>
      <c r="C29" s="228"/>
      <c r="D29" s="228"/>
      <c r="E29" s="228"/>
      <c r="F29" s="228"/>
      <c r="G29" s="10">
        <v>22</v>
      </c>
      <c r="H29" s="17">
        <v>0</v>
      </c>
      <c r="I29" s="17">
        <v>0</v>
      </c>
    </row>
    <row r="30" spans="1:9" ht="12.75" customHeight="1">
      <c r="A30" s="228" t="s">
        <v>25</v>
      </c>
      <c r="B30" s="228"/>
      <c r="C30" s="228"/>
      <c r="D30" s="228"/>
      <c r="E30" s="228"/>
      <c r="F30" s="228"/>
      <c r="G30" s="10">
        <v>23</v>
      </c>
      <c r="H30" s="17">
        <v>0</v>
      </c>
      <c r="I30" s="17">
        <v>0</v>
      </c>
    </row>
    <row r="31" spans="1:9" ht="24" customHeight="1">
      <c r="A31" s="228" t="s">
        <v>26</v>
      </c>
      <c r="B31" s="228"/>
      <c r="C31" s="228"/>
      <c r="D31" s="228"/>
      <c r="E31" s="228"/>
      <c r="F31" s="228"/>
      <c r="G31" s="10">
        <v>24</v>
      </c>
      <c r="H31" s="17">
        <v>0</v>
      </c>
      <c r="I31" s="17">
        <v>0</v>
      </c>
    </row>
    <row r="32" spans="1:9" ht="23.65" customHeight="1">
      <c r="A32" s="228" t="s">
        <v>27</v>
      </c>
      <c r="B32" s="228"/>
      <c r="C32" s="228"/>
      <c r="D32" s="228"/>
      <c r="E32" s="228"/>
      <c r="F32" s="228"/>
      <c r="G32" s="10">
        <v>25</v>
      </c>
      <c r="H32" s="17">
        <v>0</v>
      </c>
      <c r="I32" s="17">
        <v>0</v>
      </c>
    </row>
    <row r="33" spans="1:9" ht="21.6" customHeight="1">
      <c r="A33" s="228" t="s">
        <v>28</v>
      </c>
      <c r="B33" s="228"/>
      <c r="C33" s="228"/>
      <c r="D33" s="228"/>
      <c r="E33" s="228"/>
      <c r="F33" s="228"/>
      <c r="G33" s="10">
        <v>26</v>
      </c>
      <c r="H33" s="17">
        <v>0</v>
      </c>
      <c r="I33" s="17">
        <v>0</v>
      </c>
    </row>
    <row r="34" spans="1:9" ht="12.75" customHeight="1">
      <c r="A34" s="228" t="s">
        <v>29</v>
      </c>
      <c r="B34" s="228"/>
      <c r="C34" s="228"/>
      <c r="D34" s="228"/>
      <c r="E34" s="228"/>
      <c r="F34" s="228"/>
      <c r="G34" s="10">
        <v>27</v>
      </c>
      <c r="H34" s="17">
        <v>0</v>
      </c>
      <c r="I34" s="17">
        <v>0</v>
      </c>
    </row>
    <row r="35" spans="1:9" ht="12.75" customHeight="1">
      <c r="A35" s="228" t="s">
        <v>30</v>
      </c>
      <c r="B35" s="228"/>
      <c r="C35" s="228"/>
      <c r="D35" s="228"/>
      <c r="E35" s="228"/>
      <c r="F35" s="228"/>
      <c r="G35" s="10">
        <v>28</v>
      </c>
      <c r="H35" s="17">
        <v>1542087</v>
      </c>
      <c r="I35" s="17">
        <v>852346</v>
      </c>
    </row>
    <row r="36" spans="1:9" ht="12.75" customHeight="1">
      <c r="A36" s="228" t="s">
        <v>31</v>
      </c>
      <c r="B36" s="228"/>
      <c r="C36" s="228"/>
      <c r="D36" s="228"/>
      <c r="E36" s="228"/>
      <c r="F36" s="228"/>
      <c r="G36" s="10">
        <v>29</v>
      </c>
      <c r="H36" s="17">
        <v>0</v>
      </c>
      <c r="I36" s="17">
        <v>0</v>
      </c>
    </row>
    <row r="37" spans="1:9" ht="12.75" customHeight="1">
      <c r="A37" s="228" t="s">
        <v>32</v>
      </c>
      <c r="B37" s="228"/>
      <c r="C37" s="228"/>
      <c r="D37" s="228"/>
      <c r="E37" s="228"/>
      <c r="F37" s="228"/>
      <c r="G37" s="10">
        <v>30</v>
      </c>
      <c r="H37" s="17">
        <v>0</v>
      </c>
      <c r="I37" s="17">
        <v>0</v>
      </c>
    </row>
    <row r="38" spans="1:9" ht="12.75" customHeight="1">
      <c r="A38" s="232" t="s">
        <v>33</v>
      </c>
      <c r="B38" s="232"/>
      <c r="C38" s="232"/>
      <c r="D38" s="232"/>
      <c r="E38" s="232"/>
      <c r="F38" s="232"/>
      <c r="G38" s="11">
        <v>31</v>
      </c>
      <c r="H38" s="115">
        <f>H39+H40+H41+H42</f>
        <v>1044939</v>
      </c>
      <c r="I38" s="115">
        <f>I39+I40+I41+I42</f>
        <v>415159</v>
      </c>
    </row>
    <row r="39" spans="1:9" ht="12.75" customHeight="1">
      <c r="A39" s="228" t="s">
        <v>34</v>
      </c>
      <c r="B39" s="228"/>
      <c r="C39" s="228"/>
      <c r="D39" s="228"/>
      <c r="E39" s="228"/>
      <c r="F39" s="228"/>
      <c r="G39" s="10">
        <v>32</v>
      </c>
      <c r="H39" s="17">
        <v>0</v>
      </c>
      <c r="I39" s="17">
        <v>0</v>
      </c>
    </row>
    <row r="40" spans="1:9" ht="12.75" customHeight="1">
      <c r="A40" s="228" t="s">
        <v>35</v>
      </c>
      <c r="B40" s="228"/>
      <c r="C40" s="228"/>
      <c r="D40" s="228"/>
      <c r="E40" s="228"/>
      <c r="F40" s="228"/>
      <c r="G40" s="10">
        <v>33</v>
      </c>
      <c r="H40" s="17">
        <v>0</v>
      </c>
      <c r="I40" s="17">
        <v>0</v>
      </c>
    </row>
    <row r="41" spans="1:9" ht="12.75" customHeight="1">
      <c r="A41" s="228" t="s">
        <v>36</v>
      </c>
      <c r="B41" s="228"/>
      <c r="C41" s="228"/>
      <c r="D41" s="228"/>
      <c r="E41" s="228"/>
      <c r="F41" s="228"/>
      <c r="G41" s="10">
        <v>34</v>
      </c>
      <c r="H41" s="17">
        <v>936670</v>
      </c>
      <c r="I41" s="17">
        <v>311925</v>
      </c>
    </row>
    <row r="42" spans="1:9" ht="12.75" customHeight="1">
      <c r="A42" s="228" t="s">
        <v>37</v>
      </c>
      <c r="B42" s="228"/>
      <c r="C42" s="228"/>
      <c r="D42" s="228"/>
      <c r="E42" s="228"/>
      <c r="F42" s="228"/>
      <c r="G42" s="10">
        <v>35</v>
      </c>
      <c r="H42" s="17">
        <v>108269</v>
      </c>
      <c r="I42" s="17">
        <v>103234</v>
      </c>
    </row>
    <row r="43" spans="1:9" ht="12.75" customHeight="1">
      <c r="A43" s="228" t="s">
        <v>38</v>
      </c>
      <c r="B43" s="228"/>
      <c r="C43" s="228"/>
      <c r="D43" s="228"/>
      <c r="E43" s="228"/>
      <c r="F43" s="228"/>
      <c r="G43" s="10">
        <v>36</v>
      </c>
      <c r="H43" s="17">
        <v>2506077</v>
      </c>
      <c r="I43" s="17">
        <v>2657505</v>
      </c>
    </row>
    <row r="44" spans="1:9" ht="12.75" customHeight="1">
      <c r="A44" s="230" t="s">
        <v>303</v>
      </c>
      <c r="B44" s="230"/>
      <c r="C44" s="230"/>
      <c r="D44" s="230"/>
      <c r="E44" s="230"/>
      <c r="F44" s="230"/>
      <c r="G44" s="11">
        <v>37</v>
      </c>
      <c r="H44" s="115">
        <f>H45+H53+H60+H70</f>
        <v>155108421</v>
      </c>
      <c r="I44" s="115">
        <f>I45+I53+I60+I70</f>
        <v>142906788</v>
      </c>
    </row>
    <row r="45" spans="1:9" ht="12.75" customHeight="1">
      <c r="A45" s="232" t="s">
        <v>39</v>
      </c>
      <c r="B45" s="232"/>
      <c r="C45" s="232"/>
      <c r="D45" s="232"/>
      <c r="E45" s="232"/>
      <c r="F45" s="232"/>
      <c r="G45" s="11">
        <v>38</v>
      </c>
      <c r="H45" s="115">
        <f>SUM(H46:H52)</f>
        <v>9931484</v>
      </c>
      <c r="I45" s="115">
        <f>SUM(I46:I52)</f>
        <v>9566943</v>
      </c>
    </row>
    <row r="46" spans="1:9" ht="12.75" customHeight="1">
      <c r="A46" s="228" t="s">
        <v>40</v>
      </c>
      <c r="B46" s="228"/>
      <c r="C46" s="228"/>
      <c r="D46" s="228"/>
      <c r="E46" s="228"/>
      <c r="F46" s="228"/>
      <c r="G46" s="10">
        <v>39</v>
      </c>
      <c r="H46" s="17">
        <v>762520</v>
      </c>
      <c r="I46" s="17">
        <v>4620206</v>
      </c>
    </row>
    <row r="47" spans="1:9" ht="12.75" customHeight="1">
      <c r="A47" s="228" t="s">
        <v>41</v>
      </c>
      <c r="B47" s="228"/>
      <c r="C47" s="228"/>
      <c r="D47" s="228"/>
      <c r="E47" s="228"/>
      <c r="F47" s="228"/>
      <c r="G47" s="10">
        <v>40</v>
      </c>
      <c r="H47" s="17">
        <v>9168725</v>
      </c>
      <c r="I47" s="17">
        <v>4946498</v>
      </c>
    </row>
    <row r="48" spans="1:9" ht="12.75" customHeight="1">
      <c r="A48" s="228" t="s">
        <v>42</v>
      </c>
      <c r="B48" s="228"/>
      <c r="C48" s="228"/>
      <c r="D48" s="228"/>
      <c r="E48" s="228"/>
      <c r="F48" s="228"/>
      <c r="G48" s="10">
        <v>41</v>
      </c>
      <c r="H48" s="17">
        <v>0</v>
      </c>
      <c r="I48" s="17">
        <v>0</v>
      </c>
    </row>
    <row r="49" spans="1:9" ht="12.75" customHeight="1">
      <c r="A49" s="228" t="s">
        <v>43</v>
      </c>
      <c r="B49" s="228"/>
      <c r="C49" s="228"/>
      <c r="D49" s="228"/>
      <c r="E49" s="228"/>
      <c r="F49" s="228"/>
      <c r="G49" s="10">
        <v>42</v>
      </c>
      <c r="H49" s="17">
        <v>0</v>
      </c>
      <c r="I49" s="17">
        <v>0</v>
      </c>
    </row>
    <row r="50" spans="1:9" ht="12.75" customHeight="1">
      <c r="A50" s="228" t="s">
        <v>44</v>
      </c>
      <c r="B50" s="228"/>
      <c r="C50" s="228"/>
      <c r="D50" s="228"/>
      <c r="E50" s="228"/>
      <c r="F50" s="228"/>
      <c r="G50" s="10">
        <v>43</v>
      </c>
      <c r="H50" s="17">
        <v>239</v>
      </c>
      <c r="I50" s="17">
        <v>239</v>
      </c>
    </row>
    <row r="51" spans="1:9" ht="12.75" customHeight="1">
      <c r="A51" s="228" t="s">
        <v>45</v>
      </c>
      <c r="B51" s="228"/>
      <c r="C51" s="228"/>
      <c r="D51" s="228"/>
      <c r="E51" s="228"/>
      <c r="F51" s="228"/>
      <c r="G51" s="10">
        <v>44</v>
      </c>
      <c r="H51" s="17">
        <v>0</v>
      </c>
      <c r="I51" s="17">
        <v>0</v>
      </c>
    </row>
    <row r="52" spans="1:9" ht="12.75" customHeight="1">
      <c r="A52" s="228" t="s">
        <v>46</v>
      </c>
      <c r="B52" s="228"/>
      <c r="C52" s="228"/>
      <c r="D52" s="228"/>
      <c r="E52" s="228"/>
      <c r="F52" s="228"/>
      <c r="G52" s="10">
        <v>45</v>
      </c>
      <c r="H52" s="17">
        <v>0</v>
      </c>
      <c r="I52" s="17">
        <v>0</v>
      </c>
    </row>
    <row r="53" spans="1:9" ht="12.75" customHeight="1">
      <c r="A53" s="232" t="s">
        <v>47</v>
      </c>
      <c r="B53" s="232"/>
      <c r="C53" s="232"/>
      <c r="D53" s="232"/>
      <c r="E53" s="232"/>
      <c r="F53" s="232"/>
      <c r="G53" s="11">
        <v>46</v>
      </c>
      <c r="H53" s="115">
        <f>SUM(H54:H59)</f>
        <v>68286984</v>
      </c>
      <c r="I53" s="115">
        <f>SUM(I54:I59)</f>
        <v>69523734</v>
      </c>
    </row>
    <row r="54" spans="1:9" ht="12.75" customHeight="1">
      <c r="A54" s="228" t="s">
        <v>48</v>
      </c>
      <c r="B54" s="228"/>
      <c r="C54" s="228"/>
      <c r="D54" s="228"/>
      <c r="E54" s="228"/>
      <c r="F54" s="228"/>
      <c r="G54" s="10">
        <v>47</v>
      </c>
      <c r="H54" s="17">
        <v>0</v>
      </c>
      <c r="I54" s="17">
        <v>0</v>
      </c>
    </row>
    <row r="55" spans="1:9" ht="12.75" customHeight="1">
      <c r="A55" s="228" t="s">
        <v>49</v>
      </c>
      <c r="B55" s="228"/>
      <c r="C55" s="228"/>
      <c r="D55" s="228"/>
      <c r="E55" s="228"/>
      <c r="F55" s="228"/>
      <c r="G55" s="10">
        <v>48</v>
      </c>
      <c r="H55" s="17">
        <v>37402454</v>
      </c>
      <c r="I55" s="17">
        <v>39457767</v>
      </c>
    </row>
    <row r="56" spans="1:9" ht="12.75" customHeight="1">
      <c r="A56" s="228" t="s">
        <v>50</v>
      </c>
      <c r="B56" s="228"/>
      <c r="C56" s="228"/>
      <c r="D56" s="228"/>
      <c r="E56" s="228"/>
      <c r="F56" s="228"/>
      <c r="G56" s="10">
        <v>49</v>
      </c>
      <c r="H56" s="17">
        <v>28602863</v>
      </c>
      <c r="I56" s="17">
        <v>24959828</v>
      </c>
    </row>
    <row r="57" spans="1:9" ht="12.75" customHeight="1">
      <c r="A57" s="228" t="s">
        <v>51</v>
      </c>
      <c r="B57" s="228"/>
      <c r="C57" s="228"/>
      <c r="D57" s="228"/>
      <c r="E57" s="228"/>
      <c r="F57" s="228"/>
      <c r="G57" s="10">
        <v>50</v>
      </c>
      <c r="H57" s="17">
        <v>0</v>
      </c>
      <c r="I57" s="17">
        <v>0</v>
      </c>
    </row>
    <row r="58" spans="1:9" ht="12.75" customHeight="1">
      <c r="A58" s="228" t="s">
        <v>52</v>
      </c>
      <c r="B58" s="228"/>
      <c r="C58" s="228"/>
      <c r="D58" s="228"/>
      <c r="E58" s="228"/>
      <c r="F58" s="228"/>
      <c r="G58" s="10">
        <v>51</v>
      </c>
      <c r="H58" s="17">
        <v>788930</v>
      </c>
      <c r="I58" s="17">
        <v>1358692</v>
      </c>
    </row>
    <row r="59" spans="1:9" ht="12.75" customHeight="1">
      <c r="A59" s="228" t="s">
        <v>53</v>
      </c>
      <c r="B59" s="228"/>
      <c r="C59" s="228"/>
      <c r="D59" s="228"/>
      <c r="E59" s="228"/>
      <c r="F59" s="228"/>
      <c r="G59" s="10">
        <v>52</v>
      </c>
      <c r="H59" s="17">
        <v>1492737</v>
      </c>
      <c r="I59" s="17">
        <v>3747447</v>
      </c>
    </row>
    <row r="60" spans="1:9" ht="12.75" customHeight="1">
      <c r="A60" s="232" t="s">
        <v>54</v>
      </c>
      <c r="B60" s="232"/>
      <c r="C60" s="232"/>
      <c r="D60" s="232"/>
      <c r="E60" s="232"/>
      <c r="F60" s="232"/>
      <c r="G60" s="11">
        <v>53</v>
      </c>
      <c r="H60" s="115">
        <f>SUM(H61:H69)</f>
        <v>4234974</v>
      </c>
      <c r="I60" s="115">
        <f>SUM(I61:I69)</f>
        <v>5083224</v>
      </c>
    </row>
    <row r="61" spans="1:9" ht="12.75" customHeight="1">
      <c r="A61" s="228" t="s">
        <v>23</v>
      </c>
      <c r="B61" s="228"/>
      <c r="C61" s="228"/>
      <c r="D61" s="228"/>
      <c r="E61" s="228"/>
      <c r="F61" s="228"/>
      <c r="G61" s="10">
        <v>54</v>
      </c>
      <c r="H61" s="17">
        <v>0</v>
      </c>
      <c r="I61" s="17">
        <v>0</v>
      </c>
    </row>
    <row r="62" spans="1:9" ht="27.6" customHeight="1">
      <c r="A62" s="228" t="s">
        <v>24</v>
      </c>
      <c r="B62" s="228"/>
      <c r="C62" s="228"/>
      <c r="D62" s="228"/>
      <c r="E62" s="228"/>
      <c r="F62" s="228"/>
      <c r="G62" s="10">
        <v>55</v>
      </c>
      <c r="H62" s="17">
        <v>0</v>
      </c>
      <c r="I62" s="17">
        <v>0</v>
      </c>
    </row>
    <row r="63" spans="1:9" ht="12.75" customHeight="1">
      <c r="A63" s="228" t="s">
        <v>25</v>
      </c>
      <c r="B63" s="228"/>
      <c r="C63" s="228"/>
      <c r="D63" s="228"/>
      <c r="E63" s="228"/>
      <c r="F63" s="228"/>
      <c r="G63" s="10">
        <v>56</v>
      </c>
      <c r="H63" s="17">
        <v>0</v>
      </c>
      <c r="I63" s="17">
        <v>0</v>
      </c>
    </row>
    <row r="64" spans="1:9" ht="25.9" customHeight="1">
      <c r="A64" s="228" t="s">
        <v>55</v>
      </c>
      <c r="B64" s="228"/>
      <c r="C64" s="228"/>
      <c r="D64" s="228"/>
      <c r="E64" s="228"/>
      <c r="F64" s="228"/>
      <c r="G64" s="10">
        <v>57</v>
      </c>
      <c r="H64" s="17">
        <v>0</v>
      </c>
      <c r="I64" s="17">
        <v>0</v>
      </c>
    </row>
    <row r="65" spans="1:9" ht="21.6" customHeight="1">
      <c r="A65" s="228" t="s">
        <v>27</v>
      </c>
      <c r="B65" s="228"/>
      <c r="C65" s="228"/>
      <c r="D65" s="228"/>
      <c r="E65" s="228"/>
      <c r="F65" s="228"/>
      <c r="G65" s="10">
        <v>58</v>
      </c>
      <c r="H65" s="17">
        <v>0</v>
      </c>
      <c r="I65" s="17">
        <v>0</v>
      </c>
    </row>
    <row r="66" spans="1:9" ht="21.6" customHeight="1">
      <c r="A66" s="228" t="s">
        <v>28</v>
      </c>
      <c r="B66" s="228"/>
      <c r="C66" s="228"/>
      <c r="D66" s="228"/>
      <c r="E66" s="228"/>
      <c r="F66" s="228"/>
      <c r="G66" s="10">
        <v>59</v>
      </c>
      <c r="H66" s="17">
        <v>0</v>
      </c>
      <c r="I66" s="17">
        <v>0</v>
      </c>
    </row>
    <row r="67" spans="1:9" ht="12.75" customHeight="1">
      <c r="A67" s="228" t="s">
        <v>29</v>
      </c>
      <c r="B67" s="228"/>
      <c r="C67" s="228"/>
      <c r="D67" s="228"/>
      <c r="E67" s="228"/>
      <c r="F67" s="228"/>
      <c r="G67" s="10">
        <v>60</v>
      </c>
      <c r="H67" s="17">
        <v>4234974</v>
      </c>
      <c r="I67" s="17">
        <v>4393065</v>
      </c>
    </row>
    <row r="68" spans="1:9" ht="12.75" customHeight="1">
      <c r="A68" s="228" t="s">
        <v>30</v>
      </c>
      <c r="B68" s="228"/>
      <c r="C68" s="228"/>
      <c r="D68" s="228"/>
      <c r="E68" s="228"/>
      <c r="F68" s="228"/>
      <c r="G68" s="10">
        <v>61</v>
      </c>
      <c r="H68" s="17">
        <v>0</v>
      </c>
      <c r="I68" s="17">
        <v>690159</v>
      </c>
    </row>
    <row r="69" spans="1:9" ht="12.75" customHeight="1">
      <c r="A69" s="228" t="s">
        <v>56</v>
      </c>
      <c r="B69" s="228"/>
      <c r="C69" s="228"/>
      <c r="D69" s="228"/>
      <c r="E69" s="228"/>
      <c r="F69" s="228"/>
      <c r="G69" s="10">
        <v>62</v>
      </c>
      <c r="H69" s="17">
        <v>0</v>
      </c>
      <c r="I69" s="17">
        <v>0</v>
      </c>
    </row>
    <row r="70" spans="1:9" ht="12.75" customHeight="1">
      <c r="A70" s="228" t="s">
        <v>57</v>
      </c>
      <c r="B70" s="228"/>
      <c r="C70" s="228"/>
      <c r="D70" s="228"/>
      <c r="E70" s="228"/>
      <c r="F70" s="228"/>
      <c r="G70" s="10">
        <v>63</v>
      </c>
      <c r="H70" s="17">
        <v>72654979</v>
      </c>
      <c r="I70" s="17">
        <v>58732887</v>
      </c>
    </row>
    <row r="71" spans="1:9" ht="12.75" customHeight="1">
      <c r="A71" s="229" t="s">
        <v>58</v>
      </c>
      <c r="B71" s="229"/>
      <c r="C71" s="229"/>
      <c r="D71" s="229"/>
      <c r="E71" s="229"/>
      <c r="F71" s="229"/>
      <c r="G71" s="10">
        <v>64</v>
      </c>
      <c r="H71" s="17">
        <v>2253709</v>
      </c>
      <c r="I71" s="17">
        <v>2548905</v>
      </c>
    </row>
    <row r="72" spans="1:9" ht="12.75" customHeight="1">
      <c r="A72" s="230" t="s">
        <v>304</v>
      </c>
      <c r="B72" s="230"/>
      <c r="C72" s="230"/>
      <c r="D72" s="230"/>
      <c r="E72" s="230"/>
      <c r="F72" s="230"/>
      <c r="G72" s="11">
        <v>65</v>
      </c>
      <c r="H72" s="115">
        <f>H8+H9+H44+H71</f>
        <v>192596789</v>
      </c>
      <c r="I72" s="115">
        <f>I8+I9+I44+I71</f>
        <v>179684408</v>
      </c>
    </row>
    <row r="73" spans="1:9" ht="12.75" customHeight="1">
      <c r="A73" s="229" t="s">
        <v>59</v>
      </c>
      <c r="B73" s="229"/>
      <c r="C73" s="229"/>
      <c r="D73" s="229"/>
      <c r="E73" s="229"/>
      <c r="F73" s="229"/>
      <c r="G73" s="10">
        <v>66</v>
      </c>
      <c r="H73" s="17">
        <v>0</v>
      </c>
      <c r="I73" s="17">
        <v>0</v>
      </c>
    </row>
    <row r="74" spans="1:9">
      <c r="A74" s="233" t="s">
        <v>60</v>
      </c>
      <c r="B74" s="234"/>
      <c r="C74" s="234"/>
      <c r="D74" s="234"/>
      <c r="E74" s="234"/>
      <c r="F74" s="234"/>
      <c r="G74" s="234"/>
      <c r="H74" s="234"/>
      <c r="I74" s="234"/>
    </row>
    <row r="75" spans="1:9" ht="12.75" customHeight="1">
      <c r="A75" s="230" t="s">
        <v>352</v>
      </c>
      <c r="B75" s="230"/>
      <c r="C75" s="230"/>
      <c r="D75" s="230"/>
      <c r="E75" s="230"/>
      <c r="F75" s="230"/>
      <c r="G75" s="11">
        <v>67</v>
      </c>
      <c r="H75" s="116">
        <f>H76+H77+H78+H84+H85+H91+H94+H97</f>
        <v>72464817</v>
      </c>
      <c r="I75" s="116">
        <f>I76+I77+I78+I84+I85+I91+I94+I97</f>
        <v>68012242</v>
      </c>
    </row>
    <row r="76" spans="1:9" ht="12.75" customHeight="1">
      <c r="A76" s="228" t="s">
        <v>61</v>
      </c>
      <c r="B76" s="228"/>
      <c r="C76" s="228"/>
      <c r="D76" s="228"/>
      <c r="E76" s="228"/>
      <c r="F76" s="228"/>
      <c r="G76" s="10">
        <v>68</v>
      </c>
      <c r="H76" s="17">
        <v>17674030</v>
      </c>
      <c r="I76" s="17">
        <v>17674030</v>
      </c>
    </row>
    <row r="77" spans="1:9" ht="12.75" customHeight="1">
      <c r="A77" s="228" t="s">
        <v>62</v>
      </c>
      <c r="B77" s="228"/>
      <c r="C77" s="228"/>
      <c r="D77" s="228"/>
      <c r="E77" s="228"/>
      <c r="F77" s="228"/>
      <c r="G77" s="10">
        <v>69</v>
      </c>
      <c r="H77" s="17">
        <v>0</v>
      </c>
      <c r="I77" s="17">
        <v>0</v>
      </c>
    </row>
    <row r="78" spans="1:9" ht="12.75" customHeight="1">
      <c r="A78" s="232" t="s">
        <v>63</v>
      </c>
      <c r="B78" s="232"/>
      <c r="C78" s="232"/>
      <c r="D78" s="232"/>
      <c r="E78" s="232"/>
      <c r="F78" s="232"/>
      <c r="G78" s="11">
        <v>70</v>
      </c>
      <c r="H78" s="116">
        <f>SUM(H79:H83)</f>
        <v>4131225</v>
      </c>
      <c r="I78" s="116">
        <f>SUM(I79:I83)</f>
        <v>8292952</v>
      </c>
    </row>
    <row r="79" spans="1:9" ht="12.75" customHeight="1">
      <c r="A79" s="228" t="s">
        <v>64</v>
      </c>
      <c r="B79" s="228"/>
      <c r="C79" s="228"/>
      <c r="D79" s="228"/>
      <c r="E79" s="228"/>
      <c r="F79" s="228"/>
      <c r="G79" s="10">
        <v>71</v>
      </c>
      <c r="H79" s="17">
        <v>1230445</v>
      </c>
      <c r="I79" s="17">
        <v>2019936</v>
      </c>
    </row>
    <row r="80" spans="1:9" ht="12.75" customHeight="1">
      <c r="A80" s="228" t="s">
        <v>65</v>
      </c>
      <c r="B80" s="228"/>
      <c r="C80" s="228"/>
      <c r="D80" s="228"/>
      <c r="E80" s="228"/>
      <c r="F80" s="228"/>
      <c r="G80" s="10">
        <v>72</v>
      </c>
      <c r="H80" s="17">
        <v>4156663</v>
      </c>
      <c r="I80" s="17">
        <v>7413414</v>
      </c>
    </row>
    <row r="81" spans="1:9" ht="12.75" customHeight="1">
      <c r="A81" s="228" t="s">
        <v>66</v>
      </c>
      <c r="B81" s="228"/>
      <c r="C81" s="228"/>
      <c r="D81" s="228"/>
      <c r="E81" s="228"/>
      <c r="F81" s="228"/>
      <c r="G81" s="10">
        <v>73</v>
      </c>
      <c r="H81" s="17">
        <v>-1255883</v>
      </c>
      <c r="I81" s="17">
        <v>-1140398</v>
      </c>
    </row>
    <row r="82" spans="1:9" ht="12.75" customHeight="1">
      <c r="A82" s="228" t="s">
        <v>67</v>
      </c>
      <c r="B82" s="228"/>
      <c r="C82" s="228"/>
      <c r="D82" s="228"/>
      <c r="E82" s="228"/>
      <c r="F82" s="228"/>
      <c r="G82" s="10">
        <v>74</v>
      </c>
      <c r="H82" s="17">
        <v>0</v>
      </c>
      <c r="I82" s="17">
        <v>0</v>
      </c>
    </row>
    <row r="83" spans="1:9" ht="12.75" customHeight="1">
      <c r="A83" s="228" t="s">
        <v>68</v>
      </c>
      <c r="B83" s="228"/>
      <c r="C83" s="228"/>
      <c r="D83" s="228"/>
      <c r="E83" s="228"/>
      <c r="F83" s="228"/>
      <c r="G83" s="10">
        <v>75</v>
      </c>
      <c r="H83" s="17">
        <v>0</v>
      </c>
      <c r="I83" s="17">
        <v>0</v>
      </c>
    </row>
    <row r="84" spans="1:9" ht="12.75" customHeight="1">
      <c r="A84" s="231" t="s">
        <v>69</v>
      </c>
      <c r="B84" s="231"/>
      <c r="C84" s="231"/>
      <c r="D84" s="231"/>
      <c r="E84" s="231"/>
      <c r="F84" s="231"/>
      <c r="G84" s="44">
        <v>76</v>
      </c>
      <c r="H84" s="45">
        <v>0</v>
      </c>
      <c r="I84" s="45">
        <v>0</v>
      </c>
    </row>
    <row r="85" spans="1:9" ht="12.75" customHeight="1">
      <c r="A85" s="232" t="s">
        <v>444</v>
      </c>
      <c r="B85" s="232"/>
      <c r="C85" s="232"/>
      <c r="D85" s="232"/>
      <c r="E85" s="232"/>
      <c r="F85" s="232"/>
      <c r="G85" s="11">
        <v>77</v>
      </c>
      <c r="H85" s="115">
        <f>H86+H87+H88+H89+H90</f>
        <v>0</v>
      </c>
      <c r="I85" s="115">
        <f>I86+I87+I88+I89+I90</f>
        <v>0</v>
      </c>
    </row>
    <row r="86" spans="1:9" ht="25.5" customHeight="1">
      <c r="A86" s="228" t="s">
        <v>445</v>
      </c>
      <c r="B86" s="228"/>
      <c r="C86" s="228"/>
      <c r="D86" s="228"/>
      <c r="E86" s="228"/>
      <c r="F86" s="228"/>
      <c r="G86" s="10">
        <v>78</v>
      </c>
      <c r="H86" s="17">
        <v>0</v>
      </c>
      <c r="I86" s="17">
        <v>0</v>
      </c>
    </row>
    <row r="87" spans="1:9" ht="12.75" customHeight="1">
      <c r="A87" s="228" t="s">
        <v>70</v>
      </c>
      <c r="B87" s="228"/>
      <c r="C87" s="228"/>
      <c r="D87" s="228"/>
      <c r="E87" s="228"/>
      <c r="F87" s="228"/>
      <c r="G87" s="10">
        <v>79</v>
      </c>
      <c r="H87" s="17">
        <v>0</v>
      </c>
      <c r="I87" s="17">
        <v>0</v>
      </c>
    </row>
    <row r="88" spans="1:9" ht="12.75" customHeight="1">
      <c r="A88" s="228" t="s">
        <v>71</v>
      </c>
      <c r="B88" s="228"/>
      <c r="C88" s="228"/>
      <c r="D88" s="228"/>
      <c r="E88" s="228"/>
      <c r="F88" s="228"/>
      <c r="G88" s="10">
        <v>80</v>
      </c>
      <c r="H88" s="17">
        <v>0</v>
      </c>
      <c r="I88" s="17">
        <v>0</v>
      </c>
    </row>
    <row r="89" spans="1:9" ht="12.75" customHeight="1">
      <c r="A89" s="228" t="s">
        <v>348</v>
      </c>
      <c r="B89" s="228"/>
      <c r="C89" s="228"/>
      <c r="D89" s="228"/>
      <c r="E89" s="228"/>
      <c r="F89" s="228"/>
      <c r="G89" s="10">
        <v>81</v>
      </c>
      <c r="H89" s="17">
        <v>0</v>
      </c>
      <c r="I89" s="17">
        <v>0</v>
      </c>
    </row>
    <row r="90" spans="1:9" ht="12.75" customHeight="1">
      <c r="A90" s="228" t="s">
        <v>349</v>
      </c>
      <c r="B90" s="228"/>
      <c r="C90" s="228"/>
      <c r="D90" s="228"/>
      <c r="E90" s="228"/>
      <c r="F90" s="228"/>
      <c r="G90" s="10">
        <v>82</v>
      </c>
      <c r="H90" s="17">
        <v>0</v>
      </c>
      <c r="I90" s="17">
        <v>0</v>
      </c>
    </row>
    <row r="91" spans="1:9" ht="12.75" customHeight="1">
      <c r="A91" s="232" t="s">
        <v>350</v>
      </c>
      <c r="B91" s="232"/>
      <c r="C91" s="232"/>
      <c r="D91" s="232"/>
      <c r="E91" s="232"/>
      <c r="F91" s="232"/>
      <c r="G91" s="11">
        <v>83</v>
      </c>
      <c r="H91" s="115">
        <f>H92-H93</f>
        <v>28465251</v>
      </c>
      <c r="I91" s="115">
        <f>I92-I93</f>
        <v>26447800</v>
      </c>
    </row>
    <row r="92" spans="1:9" ht="12.75" customHeight="1">
      <c r="A92" s="228" t="s">
        <v>72</v>
      </c>
      <c r="B92" s="228"/>
      <c r="C92" s="228"/>
      <c r="D92" s="228"/>
      <c r="E92" s="228"/>
      <c r="F92" s="228"/>
      <c r="G92" s="10">
        <v>84</v>
      </c>
      <c r="H92" s="17">
        <v>28465251</v>
      </c>
      <c r="I92" s="17">
        <v>26447800</v>
      </c>
    </row>
    <row r="93" spans="1:9" ht="12.75" customHeight="1">
      <c r="A93" s="228" t="s">
        <v>73</v>
      </c>
      <c r="B93" s="228"/>
      <c r="C93" s="228"/>
      <c r="D93" s="228"/>
      <c r="E93" s="228"/>
      <c r="F93" s="228"/>
      <c r="G93" s="10">
        <v>85</v>
      </c>
      <c r="H93" s="17">
        <v>0</v>
      </c>
      <c r="I93" s="17">
        <v>0</v>
      </c>
    </row>
    <row r="94" spans="1:9" ht="12.75" customHeight="1">
      <c r="A94" s="232" t="s">
        <v>351</v>
      </c>
      <c r="B94" s="232"/>
      <c r="C94" s="232"/>
      <c r="D94" s="232"/>
      <c r="E94" s="232"/>
      <c r="F94" s="232"/>
      <c r="G94" s="11">
        <v>86</v>
      </c>
      <c r="H94" s="115">
        <f>H95-H96</f>
        <v>22194311</v>
      </c>
      <c r="I94" s="115">
        <f>I95-I96</f>
        <v>15597460</v>
      </c>
    </row>
    <row r="95" spans="1:9" ht="12.75" customHeight="1">
      <c r="A95" s="228" t="s">
        <v>74</v>
      </c>
      <c r="B95" s="228"/>
      <c r="C95" s="228"/>
      <c r="D95" s="228"/>
      <c r="E95" s="228"/>
      <c r="F95" s="228"/>
      <c r="G95" s="10">
        <v>87</v>
      </c>
      <c r="H95" s="17">
        <v>22194311</v>
      </c>
      <c r="I95" s="17">
        <v>15597460</v>
      </c>
    </row>
    <row r="96" spans="1:9" ht="12.75" customHeight="1">
      <c r="A96" s="228" t="s">
        <v>75</v>
      </c>
      <c r="B96" s="228"/>
      <c r="C96" s="228"/>
      <c r="D96" s="228"/>
      <c r="E96" s="228"/>
      <c r="F96" s="228"/>
      <c r="G96" s="10">
        <v>88</v>
      </c>
      <c r="H96" s="17">
        <v>0</v>
      </c>
      <c r="I96" s="17">
        <v>0</v>
      </c>
    </row>
    <row r="97" spans="1:9" ht="12.75" customHeight="1">
      <c r="A97" s="228" t="s">
        <v>76</v>
      </c>
      <c r="B97" s="228"/>
      <c r="C97" s="228"/>
      <c r="D97" s="228"/>
      <c r="E97" s="228"/>
      <c r="F97" s="228"/>
      <c r="G97" s="10">
        <v>89</v>
      </c>
      <c r="H97" s="17">
        <v>0</v>
      </c>
      <c r="I97" s="17">
        <v>0</v>
      </c>
    </row>
    <row r="98" spans="1:9" ht="12.75" customHeight="1">
      <c r="A98" s="230" t="s">
        <v>353</v>
      </c>
      <c r="B98" s="230"/>
      <c r="C98" s="230"/>
      <c r="D98" s="230"/>
      <c r="E98" s="230"/>
      <c r="F98" s="230"/>
      <c r="G98" s="11">
        <v>90</v>
      </c>
      <c r="H98" s="115">
        <f>SUM(H99:H104)</f>
        <v>942552</v>
      </c>
      <c r="I98" s="115">
        <f>SUM(I99:I104)</f>
        <v>1047240</v>
      </c>
    </row>
    <row r="99" spans="1:9" ht="12.75" customHeight="1">
      <c r="A99" s="228" t="s">
        <v>77</v>
      </c>
      <c r="B99" s="228"/>
      <c r="C99" s="228"/>
      <c r="D99" s="228"/>
      <c r="E99" s="228"/>
      <c r="F99" s="228"/>
      <c r="G99" s="10">
        <v>91</v>
      </c>
      <c r="H99" s="17">
        <v>942552</v>
      </c>
      <c r="I99" s="17">
        <v>1047240</v>
      </c>
    </row>
    <row r="100" spans="1:9" ht="12.75" customHeight="1">
      <c r="A100" s="228" t="s">
        <v>78</v>
      </c>
      <c r="B100" s="228"/>
      <c r="C100" s="228"/>
      <c r="D100" s="228"/>
      <c r="E100" s="228"/>
      <c r="F100" s="228"/>
      <c r="G100" s="10">
        <v>92</v>
      </c>
      <c r="H100" s="17">
        <v>0</v>
      </c>
      <c r="I100" s="17">
        <v>0</v>
      </c>
    </row>
    <row r="101" spans="1:9" ht="12.75" customHeight="1">
      <c r="A101" s="228" t="s">
        <v>79</v>
      </c>
      <c r="B101" s="228"/>
      <c r="C101" s="228"/>
      <c r="D101" s="228"/>
      <c r="E101" s="228"/>
      <c r="F101" s="228"/>
      <c r="G101" s="10">
        <v>93</v>
      </c>
      <c r="H101" s="17">
        <v>0</v>
      </c>
      <c r="I101" s="17">
        <v>0</v>
      </c>
    </row>
    <row r="102" spans="1:9" ht="12.75" customHeight="1">
      <c r="A102" s="228" t="s">
        <v>80</v>
      </c>
      <c r="B102" s="228"/>
      <c r="C102" s="228"/>
      <c r="D102" s="228"/>
      <c r="E102" s="228"/>
      <c r="F102" s="228"/>
      <c r="G102" s="10">
        <v>94</v>
      </c>
      <c r="H102" s="17">
        <v>0</v>
      </c>
      <c r="I102" s="17">
        <v>0</v>
      </c>
    </row>
    <row r="103" spans="1:9" ht="12.75" customHeight="1">
      <c r="A103" s="228" t="s">
        <v>81</v>
      </c>
      <c r="B103" s="228"/>
      <c r="C103" s="228"/>
      <c r="D103" s="228"/>
      <c r="E103" s="228"/>
      <c r="F103" s="228"/>
      <c r="G103" s="10">
        <v>95</v>
      </c>
      <c r="H103" s="17">
        <v>0</v>
      </c>
      <c r="I103" s="17">
        <v>0</v>
      </c>
    </row>
    <row r="104" spans="1:9" ht="12.75" customHeight="1">
      <c r="A104" s="228" t="s">
        <v>82</v>
      </c>
      <c r="B104" s="228"/>
      <c r="C104" s="228"/>
      <c r="D104" s="228"/>
      <c r="E104" s="228"/>
      <c r="F104" s="228"/>
      <c r="G104" s="10">
        <v>96</v>
      </c>
      <c r="H104" s="17">
        <v>0</v>
      </c>
      <c r="I104" s="17">
        <v>0</v>
      </c>
    </row>
    <row r="105" spans="1:9" ht="12.75" customHeight="1">
      <c r="A105" s="230" t="s">
        <v>354</v>
      </c>
      <c r="B105" s="230"/>
      <c r="C105" s="230"/>
      <c r="D105" s="230"/>
      <c r="E105" s="230"/>
      <c r="F105" s="230"/>
      <c r="G105" s="11">
        <v>97</v>
      </c>
      <c r="H105" s="115">
        <f>SUM(H106:H116)</f>
        <v>13376477</v>
      </c>
      <c r="I105" s="115">
        <f>SUM(I106:I116)</f>
        <v>12616479</v>
      </c>
    </row>
    <row r="106" spans="1:9" ht="12.75" customHeight="1">
      <c r="A106" s="228" t="s">
        <v>83</v>
      </c>
      <c r="B106" s="228"/>
      <c r="C106" s="228"/>
      <c r="D106" s="228"/>
      <c r="E106" s="228"/>
      <c r="F106" s="228"/>
      <c r="G106" s="10">
        <v>98</v>
      </c>
      <c r="H106" s="17">
        <v>0</v>
      </c>
      <c r="I106" s="17">
        <v>0</v>
      </c>
    </row>
    <row r="107" spans="1:9" ht="24.6" customHeight="1">
      <c r="A107" s="228" t="s">
        <v>84</v>
      </c>
      <c r="B107" s="228"/>
      <c r="C107" s="228"/>
      <c r="D107" s="228"/>
      <c r="E107" s="228"/>
      <c r="F107" s="228"/>
      <c r="G107" s="10">
        <v>99</v>
      </c>
      <c r="H107" s="17">
        <v>0</v>
      </c>
      <c r="I107" s="17">
        <v>0</v>
      </c>
    </row>
    <row r="108" spans="1:9" ht="12.75" customHeight="1">
      <c r="A108" s="228" t="s">
        <v>85</v>
      </c>
      <c r="B108" s="228"/>
      <c r="C108" s="228"/>
      <c r="D108" s="228"/>
      <c r="E108" s="228"/>
      <c r="F108" s="228"/>
      <c r="G108" s="10">
        <v>100</v>
      </c>
      <c r="H108" s="17">
        <v>0</v>
      </c>
      <c r="I108" s="17">
        <v>0</v>
      </c>
    </row>
    <row r="109" spans="1:9" ht="21.6" customHeight="1">
      <c r="A109" s="228" t="s">
        <v>86</v>
      </c>
      <c r="B109" s="228"/>
      <c r="C109" s="228"/>
      <c r="D109" s="228"/>
      <c r="E109" s="228"/>
      <c r="F109" s="228"/>
      <c r="G109" s="10">
        <v>101</v>
      </c>
      <c r="H109" s="17">
        <v>0</v>
      </c>
      <c r="I109" s="17">
        <v>0</v>
      </c>
    </row>
    <row r="110" spans="1:9" ht="12.75" customHeight="1">
      <c r="A110" s="228" t="s">
        <v>87</v>
      </c>
      <c r="B110" s="228"/>
      <c r="C110" s="228"/>
      <c r="D110" s="228"/>
      <c r="E110" s="228"/>
      <c r="F110" s="228"/>
      <c r="G110" s="10">
        <v>102</v>
      </c>
      <c r="H110" s="17">
        <v>0</v>
      </c>
      <c r="I110" s="17">
        <v>0</v>
      </c>
    </row>
    <row r="111" spans="1:9" ht="12.75" customHeight="1">
      <c r="A111" s="228" t="s">
        <v>88</v>
      </c>
      <c r="B111" s="228"/>
      <c r="C111" s="228"/>
      <c r="D111" s="228"/>
      <c r="E111" s="228"/>
      <c r="F111" s="228"/>
      <c r="G111" s="10">
        <v>103</v>
      </c>
      <c r="H111" s="17">
        <v>13364073</v>
      </c>
      <c r="I111" s="17">
        <v>12615692</v>
      </c>
    </row>
    <row r="112" spans="1:9" ht="12.75" customHeight="1">
      <c r="A112" s="228" t="s">
        <v>89</v>
      </c>
      <c r="B112" s="228"/>
      <c r="C112" s="228"/>
      <c r="D112" s="228"/>
      <c r="E112" s="228"/>
      <c r="F112" s="228"/>
      <c r="G112" s="10">
        <v>104</v>
      </c>
      <c r="H112" s="17">
        <v>0</v>
      </c>
      <c r="I112" s="17">
        <v>0</v>
      </c>
    </row>
    <row r="113" spans="1:9" ht="12.75" customHeight="1">
      <c r="A113" s="228" t="s">
        <v>90</v>
      </c>
      <c r="B113" s="228"/>
      <c r="C113" s="228"/>
      <c r="D113" s="228"/>
      <c r="E113" s="228"/>
      <c r="F113" s="228"/>
      <c r="G113" s="10">
        <v>105</v>
      </c>
      <c r="H113" s="17">
        <v>0</v>
      </c>
      <c r="I113" s="17">
        <v>0</v>
      </c>
    </row>
    <row r="114" spans="1:9" ht="12.75" customHeight="1">
      <c r="A114" s="228" t="s">
        <v>91</v>
      </c>
      <c r="B114" s="228"/>
      <c r="C114" s="228"/>
      <c r="D114" s="228"/>
      <c r="E114" s="228"/>
      <c r="F114" s="228"/>
      <c r="G114" s="10">
        <v>106</v>
      </c>
      <c r="H114" s="17">
        <v>0</v>
      </c>
      <c r="I114" s="17">
        <v>0</v>
      </c>
    </row>
    <row r="115" spans="1:9" ht="12.75" customHeight="1">
      <c r="A115" s="228" t="s">
        <v>92</v>
      </c>
      <c r="B115" s="228"/>
      <c r="C115" s="228"/>
      <c r="D115" s="228"/>
      <c r="E115" s="228"/>
      <c r="F115" s="228"/>
      <c r="G115" s="10">
        <v>107</v>
      </c>
      <c r="H115" s="17">
        <v>12404</v>
      </c>
      <c r="I115" s="17">
        <v>787</v>
      </c>
    </row>
    <row r="116" spans="1:9" ht="12.75" customHeight="1">
      <c r="A116" s="228" t="s">
        <v>93</v>
      </c>
      <c r="B116" s="228"/>
      <c r="C116" s="228"/>
      <c r="D116" s="228"/>
      <c r="E116" s="228"/>
      <c r="F116" s="228"/>
      <c r="G116" s="10">
        <v>108</v>
      </c>
      <c r="H116" s="17">
        <v>0</v>
      </c>
      <c r="I116" s="17">
        <v>0</v>
      </c>
    </row>
    <row r="117" spans="1:9" ht="12.75" customHeight="1">
      <c r="A117" s="230" t="s">
        <v>355</v>
      </c>
      <c r="B117" s="230"/>
      <c r="C117" s="230"/>
      <c r="D117" s="230"/>
      <c r="E117" s="230"/>
      <c r="F117" s="230"/>
      <c r="G117" s="11">
        <v>109</v>
      </c>
      <c r="H117" s="115">
        <f>SUM(H118:H131)</f>
        <v>72536420</v>
      </c>
      <c r="I117" s="115">
        <f>SUM(I118:I131)</f>
        <v>70853083</v>
      </c>
    </row>
    <row r="118" spans="1:9" ht="12.75" customHeight="1">
      <c r="A118" s="228" t="s">
        <v>83</v>
      </c>
      <c r="B118" s="228"/>
      <c r="C118" s="228"/>
      <c r="D118" s="228"/>
      <c r="E118" s="228"/>
      <c r="F118" s="228"/>
      <c r="G118" s="10">
        <v>110</v>
      </c>
      <c r="H118" s="17">
        <v>0</v>
      </c>
      <c r="I118" s="17">
        <v>0</v>
      </c>
    </row>
    <row r="119" spans="1:9" ht="22.15" customHeight="1">
      <c r="A119" s="228" t="s">
        <v>84</v>
      </c>
      <c r="B119" s="228"/>
      <c r="C119" s="228"/>
      <c r="D119" s="228"/>
      <c r="E119" s="228"/>
      <c r="F119" s="228"/>
      <c r="G119" s="10">
        <v>111</v>
      </c>
      <c r="H119" s="17">
        <v>0</v>
      </c>
      <c r="I119" s="17">
        <v>0</v>
      </c>
    </row>
    <row r="120" spans="1:9" ht="12.75" customHeight="1">
      <c r="A120" s="228" t="s">
        <v>85</v>
      </c>
      <c r="B120" s="228"/>
      <c r="C120" s="228"/>
      <c r="D120" s="228"/>
      <c r="E120" s="228"/>
      <c r="F120" s="228"/>
      <c r="G120" s="10">
        <v>112</v>
      </c>
      <c r="H120" s="17">
        <v>15062490</v>
      </c>
      <c r="I120" s="17">
        <v>16428258</v>
      </c>
    </row>
    <row r="121" spans="1:9" ht="23.65" customHeight="1">
      <c r="A121" s="228" t="s">
        <v>86</v>
      </c>
      <c r="B121" s="228"/>
      <c r="C121" s="228"/>
      <c r="D121" s="228"/>
      <c r="E121" s="228"/>
      <c r="F121" s="228"/>
      <c r="G121" s="10">
        <v>113</v>
      </c>
      <c r="H121" s="17">
        <v>0</v>
      </c>
      <c r="I121" s="17">
        <v>0</v>
      </c>
    </row>
    <row r="122" spans="1:9" ht="12.75" customHeight="1">
      <c r="A122" s="228" t="s">
        <v>87</v>
      </c>
      <c r="B122" s="228"/>
      <c r="C122" s="228"/>
      <c r="D122" s="228"/>
      <c r="E122" s="228"/>
      <c r="F122" s="228"/>
      <c r="G122" s="10">
        <v>114</v>
      </c>
      <c r="H122" s="17">
        <v>0</v>
      </c>
      <c r="I122" s="17">
        <v>0</v>
      </c>
    </row>
    <row r="123" spans="1:9" ht="12.75" customHeight="1">
      <c r="A123" s="228" t="s">
        <v>88</v>
      </c>
      <c r="B123" s="228"/>
      <c r="C123" s="228"/>
      <c r="D123" s="228"/>
      <c r="E123" s="228"/>
      <c r="F123" s="228"/>
      <c r="G123" s="10">
        <v>115</v>
      </c>
      <c r="H123" s="17">
        <v>2526298</v>
      </c>
      <c r="I123" s="17">
        <v>2122491</v>
      </c>
    </row>
    <row r="124" spans="1:9" ht="12.75" customHeight="1">
      <c r="A124" s="228" t="s">
        <v>89</v>
      </c>
      <c r="B124" s="228"/>
      <c r="C124" s="228"/>
      <c r="D124" s="228"/>
      <c r="E124" s="228"/>
      <c r="F124" s="228"/>
      <c r="G124" s="10">
        <v>116</v>
      </c>
      <c r="H124" s="17">
        <v>14207996</v>
      </c>
      <c r="I124" s="17">
        <v>9295486</v>
      </c>
    </row>
    <row r="125" spans="1:9" ht="12.75" customHeight="1">
      <c r="A125" s="228" t="s">
        <v>90</v>
      </c>
      <c r="B125" s="228"/>
      <c r="C125" s="228"/>
      <c r="D125" s="228"/>
      <c r="E125" s="228"/>
      <c r="F125" s="228"/>
      <c r="G125" s="10">
        <v>117</v>
      </c>
      <c r="H125" s="17">
        <v>12027014</v>
      </c>
      <c r="I125" s="17">
        <v>14980190</v>
      </c>
    </row>
    <row r="126" spans="1:9">
      <c r="A126" s="228" t="s">
        <v>91</v>
      </c>
      <c r="B126" s="228"/>
      <c r="C126" s="228"/>
      <c r="D126" s="228"/>
      <c r="E126" s="228"/>
      <c r="F126" s="228"/>
      <c r="G126" s="10">
        <v>118</v>
      </c>
      <c r="H126" s="17">
        <v>0</v>
      </c>
      <c r="I126" s="17">
        <v>0</v>
      </c>
    </row>
    <row r="127" spans="1:9">
      <c r="A127" s="228" t="s">
        <v>94</v>
      </c>
      <c r="B127" s="228"/>
      <c r="C127" s="228"/>
      <c r="D127" s="228"/>
      <c r="E127" s="228"/>
      <c r="F127" s="228"/>
      <c r="G127" s="10">
        <v>119</v>
      </c>
      <c r="H127" s="17">
        <v>21428393</v>
      </c>
      <c r="I127" s="17">
        <v>18136187</v>
      </c>
    </row>
    <row r="128" spans="1:9">
      <c r="A128" s="228" t="s">
        <v>95</v>
      </c>
      <c r="B128" s="228"/>
      <c r="C128" s="228"/>
      <c r="D128" s="228"/>
      <c r="E128" s="228"/>
      <c r="F128" s="228"/>
      <c r="G128" s="10">
        <v>120</v>
      </c>
      <c r="H128" s="17">
        <v>5701541</v>
      </c>
      <c r="I128" s="17">
        <v>8663597</v>
      </c>
    </row>
    <row r="129" spans="1:9">
      <c r="A129" s="228" t="s">
        <v>96</v>
      </c>
      <c r="B129" s="228"/>
      <c r="C129" s="228"/>
      <c r="D129" s="228"/>
      <c r="E129" s="228"/>
      <c r="F129" s="228"/>
      <c r="G129" s="10">
        <v>121</v>
      </c>
      <c r="H129" s="17">
        <v>0</v>
      </c>
      <c r="I129" s="17">
        <v>0</v>
      </c>
    </row>
    <row r="130" spans="1:9">
      <c r="A130" s="228" t="s">
        <v>97</v>
      </c>
      <c r="B130" s="228"/>
      <c r="C130" s="228"/>
      <c r="D130" s="228"/>
      <c r="E130" s="228"/>
      <c r="F130" s="228"/>
      <c r="G130" s="10">
        <v>122</v>
      </c>
      <c r="H130" s="17">
        <v>0</v>
      </c>
      <c r="I130" s="17">
        <v>0</v>
      </c>
    </row>
    <row r="131" spans="1:9">
      <c r="A131" s="228" t="s">
        <v>98</v>
      </c>
      <c r="B131" s="228"/>
      <c r="C131" s="228"/>
      <c r="D131" s="228"/>
      <c r="E131" s="228"/>
      <c r="F131" s="228"/>
      <c r="G131" s="10">
        <v>123</v>
      </c>
      <c r="H131" s="17">
        <v>1582688</v>
      </c>
      <c r="I131" s="17">
        <v>1226874</v>
      </c>
    </row>
    <row r="132" spans="1:9" ht="22.15" customHeight="1">
      <c r="A132" s="229" t="s">
        <v>99</v>
      </c>
      <c r="B132" s="229"/>
      <c r="C132" s="229"/>
      <c r="D132" s="229"/>
      <c r="E132" s="229"/>
      <c r="F132" s="229"/>
      <c r="G132" s="10">
        <v>124</v>
      </c>
      <c r="H132" s="17">
        <v>33276523</v>
      </c>
      <c r="I132" s="17">
        <v>27155364</v>
      </c>
    </row>
    <row r="133" spans="1:9" ht="12.75" customHeight="1">
      <c r="A133" s="230" t="s">
        <v>356</v>
      </c>
      <c r="B133" s="230"/>
      <c r="C133" s="230"/>
      <c r="D133" s="230"/>
      <c r="E133" s="230"/>
      <c r="F133" s="230"/>
      <c r="G133" s="11">
        <v>125</v>
      </c>
      <c r="H133" s="115">
        <f>H75+H98+H105+H117+H132</f>
        <v>192596789</v>
      </c>
      <c r="I133" s="115">
        <f>I75+I98+I105+I117+I132</f>
        <v>179684408</v>
      </c>
    </row>
    <row r="134" spans="1:9">
      <c r="A134" s="229" t="s">
        <v>100</v>
      </c>
      <c r="B134" s="229"/>
      <c r="C134" s="229"/>
      <c r="D134" s="229"/>
      <c r="E134" s="229"/>
      <c r="F134" s="229"/>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47"/>
    <col min="8" max="11" width="19.28515625" style="46" customWidth="1"/>
    <col min="12" max="263" width="9.28515625" style="47"/>
    <col min="264" max="264" width="9.7109375" style="47" bestFit="1" customWidth="1"/>
    <col min="265" max="265" width="11.7109375" style="47" bestFit="1" customWidth="1"/>
    <col min="266" max="519" width="9.28515625" style="47"/>
    <col min="520" max="520" width="9.7109375" style="47" bestFit="1" customWidth="1"/>
    <col min="521" max="521" width="11.7109375" style="47" bestFit="1" customWidth="1"/>
    <col min="522" max="775" width="9.28515625" style="47"/>
    <col min="776" max="776" width="9.7109375" style="47" bestFit="1" customWidth="1"/>
    <col min="777" max="777" width="11.7109375" style="47" bestFit="1" customWidth="1"/>
    <col min="778" max="1031" width="9.28515625" style="47"/>
    <col min="1032" max="1032" width="9.7109375" style="47" bestFit="1" customWidth="1"/>
    <col min="1033" max="1033" width="11.7109375" style="47" bestFit="1" customWidth="1"/>
    <col min="1034" max="1287" width="9.28515625" style="47"/>
    <col min="1288" max="1288" width="9.7109375" style="47" bestFit="1" customWidth="1"/>
    <col min="1289" max="1289" width="11.7109375" style="47" bestFit="1" customWidth="1"/>
    <col min="1290" max="1543" width="9.28515625" style="47"/>
    <col min="1544" max="1544" width="9.7109375" style="47" bestFit="1" customWidth="1"/>
    <col min="1545" max="1545" width="11.7109375" style="47" bestFit="1" customWidth="1"/>
    <col min="1546" max="1799" width="9.28515625" style="47"/>
    <col min="1800" max="1800" width="9.7109375" style="47" bestFit="1" customWidth="1"/>
    <col min="1801" max="1801" width="11.7109375" style="47" bestFit="1" customWidth="1"/>
    <col min="1802" max="2055" width="9.28515625" style="47"/>
    <col min="2056" max="2056" width="9.7109375" style="47" bestFit="1" customWidth="1"/>
    <col min="2057" max="2057" width="11.7109375" style="47" bestFit="1" customWidth="1"/>
    <col min="2058" max="2311" width="9.28515625" style="47"/>
    <col min="2312" max="2312" width="9.7109375" style="47" bestFit="1" customWidth="1"/>
    <col min="2313" max="2313" width="11.7109375" style="47" bestFit="1" customWidth="1"/>
    <col min="2314" max="2567" width="9.28515625" style="47"/>
    <col min="2568" max="2568" width="9.7109375" style="47" bestFit="1" customWidth="1"/>
    <col min="2569" max="2569" width="11.7109375" style="47" bestFit="1" customWidth="1"/>
    <col min="2570" max="2823" width="9.28515625" style="47"/>
    <col min="2824" max="2824" width="9.7109375" style="47" bestFit="1" customWidth="1"/>
    <col min="2825" max="2825" width="11.7109375" style="47" bestFit="1" customWidth="1"/>
    <col min="2826" max="3079" width="9.28515625" style="47"/>
    <col min="3080" max="3080" width="9.7109375" style="47" bestFit="1" customWidth="1"/>
    <col min="3081" max="3081" width="11.7109375" style="47" bestFit="1" customWidth="1"/>
    <col min="3082" max="3335" width="9.28515625" style="47"/>
    <col min="3336" max="3336" width="9.7109375" style="47" bestFit="1" customWidth="1"/>
    <col min="3337" max="3337" width="11.7109375" style="47" bestFit="1" customWidth="1"/>
    <col min="3338" max="3591" width="9.28515625" style="47"/>
    <col min="3592" max="3592" width="9.7109375" style="47" bestFit="1" customWidth="1"/>
    <col min="3593" max="3593" width="11.7109375" style="47" bestFit="1" customWidth="1"/>
    <col min="3594" max="3847" width="9.28515625" style="47"/>
    <col min="3848" max="3848" width="9.7109375" style="47" bestFit="1" customWidth="1"/>
    <col min="3849" max="3849" width="11.7109375" style="47" bestFit="1" customWidth="1"/>
    <col min="3850" max="4103" width="9.28515625" style="47"/>
    <col min="4104" max="4104" width="9.7109375" style="47" bestFit="1" customWidth="1"/>
    <col min="4105" max="4105" width="11.7109375" style="47" bestFit="1" customWidth="1"/>
    <col min="4106" max="4359" width="9.28515625" style="47"/>
    <col min="4360" max="4360" width="9.7109375" style="47" bestFit="1" customWidth="1"/>
    <col min="4361" max="4361" width="11.7109375" style="47" bestFit="1" customWidth="1"/>
    <col min="4362" max="4615" width="9.28515625" style="47"/>
    <col min="4616" max="4616" width="9.7109375" style="47" bestFit="1" customWidth="1"/>
    <col min="4617" max="4617" width="11.7109375" style="47" bestFit="1" customWidth="1"/>
    <col min="4618" max="4871" width="9.28515625" style="47"/>
    <col min="4872" max="4872" width="9.7109375" style="47" bestFit="1" customWidth="1"/>
    <col min="4873" max="4873" width="11.7109375" style="47" bestFit="1" customWidth="1"/>
    <col min="4874" max="5127" width="9.28515625" style="47"/>
    <col min="5128" max="5128" width="9.7109375" style="47" bestFit="1" customWidth="1"/>
    <col min="5129" max="5129" width="11.7109375" style="47" bestFit="1" customWidth="1"/>
    <col min="5130" max="5383" width="9.28515625" style="47"/>
    <col min="5384" max="5384" width="9.7109375" style="47" bestFit="1" customWidth="1"/>
    <col min="5385" max="5385" width="11.7109375" style="47" bestFit="1" customWidth="1"/>
    <col min="5386" max="5639" width="9.28515625" style="47"/>
    <col min="5640" max="5640" width="9.7109375" style="47" bestFit="1" customWidth="1"/>
    <col min="5641" max="5641" width="11.7109375" style="47" bestFit="1" customWidth="1"/>
    <col min="5642" max="5895" width="9.28515625" style="47"/>
    <col min="5896" max="5896" width="9.7109375" style="47" bestFit="1" customWidth="1"/>
    <col min="5897" max="5897" width="11.7109375" style="47" bestFit="1" customWidth="1"/>
    <col min="5898" max="6151" width="9.28515625" style="47"/>
    <col min="6152" max="6152" width="9.7109375" style="47" bestFit="1" customWidth="1"/>
    <col min="6153" max="6153" width="11.7109375" style="47" bestFit="1" customWidth="1"/>
    <col min="6154" max="6407" width="9.28515625" style="47"/>
    <col min="6408" max="6408" width="9.7109375" style="47" bestFit="1" customWidth="1"/>
    <col min="6409" max="6409" width="11.7109375" style="47" bestFit="1" customWidth="1"/>
    <col min="6410" max="6663" width="9.28515625" style="47"/>
    <col min="6664" max="6664" width="9.7109375" style="47" bestFit="1" customWidth="1"/>
    <col min="6665" max="6665" width="11.7109375" style="47" bestFit="1" customWidth="1"/>
    <col min="6666" max="6919" width="9.28515625" style="47"/>
    <col min="6920" max="6920" width="9.7109375" style="47" bestFit="1" customWidth="1"/>
    <col min="6921" max="6921" width="11.7109375" style="47" bestFit="1" customWidth="1"/>
    <col min="6922" max="7175" width="9.28515625" style="47"/>
    <col min="7176" max="7176" width="9.7109375" style="47" bestFit="1" customWidth="1"/>
    <col min="7177" max="7177" width="11.7109375" style="47" bestFit="1" customWidth="1"/>
    <col min="7178" max="7431" width="9.28515625" style="47"/>
    <col min="7432" max="7432" width="9.7109375" style="47" bestFit="1" customWidth="1"/>
    <col min="7433" max="7433" width="11.7109375" style="47" bestFit="1" customWidth="1"/>
    <col min="7434" max="7687" width="9.28515625" style="47"/>
    <col min="7688" max="7688" width="9.7109375" style="47" bestFit="1" customWidth="1"/>
    <col min="7689" max="7689" width="11.7109375" style="47" bestFit="1" customWidth="1"/>
    <col min="7690" max="7943" width="9.28515625" style="47"/>
    <col min="7944" max="7944" width="9.7109375" style="47" bestFit="1" customWidth="1"/>
    <col min="7945" max="7945" width="11.7109375" style="47" bestFit="1" customWidth="1"/>
    <col min="7946" max="8199" width="9.28515625" style="47"/>
    <col min="8200" max="8200" width="9.7109375" style="47" bestFit="1" customWidth="1"/>
    <col min="8201" max="8201" width="11.7109375" style="47" bestFit="1" customWidth="1"/>
    <col min="8202" max="8455" width="9.28515625" style="47"/>
    <col min="8456" max="8456" width="9.7109375" style="47" bestFit="1" customWidth="1"/>
    <col min="8457" max="8457" width="11.7109375" style="47" bestFit="1" customWidth="1"/>
    <col min="8458" max="8711" width="9.28515625" style="47"/>
    <col min="8712" max="8712" width="9.7109375" style="47" bestFit="1" customWidth="1"/>
    <col min="8713" max="8713" width="11.7109375" style="47" bestFit="1" customWidth="1"/>
    <col min="8714" max="8967" width="9.28515625" style="47"/>
    <col min="8968" max="8968" width="9.7109375" style="47" bestFit="1" customWidth="1"/>
    <col min="8969" max="8969" width="11.7109375" style="47" bestFit="1" customWidth="1"/>
    <col min="8970" max="9223" width="9.28515625" style="47"/>
    <col min="9224" max="9224" width="9.7109375" style="47" bestFit="1" customWidth="1"/>
    <col min="9225" max="9225" width="11.7109375" style="47" bestFit="1" customWidth="1"/>
    <col min="9226" max="9479" width="9.28515625" style="47"/>
    <col min="9480" max="9480" width="9.7109375" style="47" bestFit="1" customWidth="1"/>
    <col min="9481" max="9481" width="11.7109375" style="47" bestFit="1" customWidth="1"/>
    <col min="9482" max="9735" width="9.28515625" style="47"/>
    <col min="9736" max="9736" width="9.7109375" style="47" bestFit="1" customWidth="1"/>
    <col min="9737" max="9737" width="11.7109375" style="47" bestFit="1" customWidth="1"/>
    <col min="9738" max="9991" width="9.28515625" style="47"/>
    <col min="9992" max="9992" width="9.7109375" style="47" bestFit="1" customWidth="1"/>
    <col min="9993" max="9993" width="11.7109375" style="47" bestFit="1" customWidth="1"/>
    <col min="9994" max="10247" width="9.28515625" style="47"/>
    <col min="10248" max="10248" width="9.7109375" style="47" bestFit="1" customWidth="1"/>
    <col min="10249" max="10249" width="11.7109375" style="47" bestFit="1" customWidth="1"/>
    <col min="10250" max="10503" width="9.28515625" style="47"/>
    <col min="10504" max="10504" width="9.7109375" style="47" bestFit="1" customWidth="1"/>
    <col min="10505" max="10505" width="11.7109375" style="47" bestFit="1" customWidth="1"/>
    <col min="10506" max="10759" width="9.28515625" style="47"/>
    <col min="10760" max="10760" width="9.7109375" style="47" bestFit="1" customWidth="1"/>
    <col min="10761" max="10761" width="11.7109375" style="47" bestFit="1" customWidth="1"/>
    <col min="10762" max="11015" width="9.28515625" style="47"/>
    <col min="11016" max="11016" width="9.7109375" style="47" bestFit="1" customWidth="1"/>
    <col min="11017" max="11017" width="11.7109375" style="47" bestFit="1" customWidth="1"/>
    <col min="11018" max="11271" width="9.28515625" style="47"/>
    <col min="11272" max="11272" width="9.7109375" style="47" bestFit="1" customWidth="1"/>
    <col min="11273" max="11273" width="11.7109375" style="47" bestFit="1" customWidth="1"/>
    <col min="11274" max="11527" width="9.28515625" style="47"/>
    <col min="11528" max="11528" width="9.7109375" style="47" bestFit="1" customWidth="1"/>
    <col min="11529" max="11529" width="11.7109375" style="47" bestFit="1" customWidth="1"/>
    <col min="11530" max="11783" width="9.28515625" style="47"/>
    <col min="11784" max="11784" width="9.7109375" style="47" bestFit="1" customWidth="1"/>
    <col min="11785" max="11785" width="11.7109375" style="47" bestFit="1" customWidth="1"/>
    <col min="11786" max="12039" width="9.28515625" style="47"/>
    <col min="12040" max="12040" width="9.7109375" style="47" bestFit="1" customWidth="1"/>
    <col min="12041" max="12041" width="11.7109375" style="47" bestFit="1" customWidth="1"/>
    <col min="12042" max="12295" width="9.28515625" style="47"/>
    <col min="12296" max="12296" width="9.7109375" style="47" bestFit="1" customWidth="1"/>
    <col min="12297" max="12297" width="11.7109375" style="47" bestFit="1" customWidth="1"/>
    <col min="12298" max="12551" width="9.28515625" style="47"/>
    <col min="12552" max="12552" width="9.7109375" style="47" bestFit="1" customWidth="1"/>
    <col min="12553" max="12553" width="11.7109375" style="47" bestFit="1" customWidth="1"/>
    <col min="12554" max="12807" width="9.28515625" style="47"/>
    <col min="12808" max="12808" width="9.7109375" style="47" bestFit="1" customWidth="1"/>
    <col min="12809" max="12809" width="11.7109375" style="47" bestFit="1" customWidth="1"/>
    <col min="12810" max="13063" width="9.28515625" style="47"/>
    <col min="13064" max="13064" width="9.7109375" style="47" bestFit="1" customWidth="1"/>
    <col min="13065" max="13065" width="11.7109375" style="47" bestFit="1" customWidth="1"/>
    <col min="13066" max="13319" width="9.28515625" style="47"/>
    <col min="13320" max="13320" width="9.7109375" style="47" bestFit="1" customWidth="1"/>
    <col min="13321" max="13321" width="11.7109375" style="47" bestFit="1" customWidth="1"/>
    <col min="13322" max="13575" width="9.28515625" style="47"/>
    <col min="13576" max="13576" width="9.7109375" style="47" bestFit="1" customWidth="1"/>
    <col min="13577" max="13577" width="11.7109375" style="47" bestFit="1" customWidth="1"/>
    <col min="13578" max="13831" width="9.28515625" style="47"/>
    <col min="13832" max="13832" width="9.7109375" style="47" bestFit="1" customWidth="1"/>
    <col min="13833" max="13833" width="11.7109375" style="47" bestFit="1" customWidth="1"/>
    <col min="13834" max="14087" width="9.28515625" style="47"/>
    <col min="14088" max="14088" width="9.7109375" style="47" bestFit="1" customWidth="1"/>
    <col min="14089" max="14089" width="11.7109375" style="47" bestFit="1" customWidth="1"/>
    <col min="14090" max="14343" width="9.28515625" style="47"/>
    <col min="14344" max="14344" width="9.7109375" style="47" bestFit="1" customWidth="1"/>
    <col min="14345" max="14345" width="11.7109375" style="47" bestFit="1" customWidth="1"/>
    <col min="14346" max="14599" width="9.28515625" style="47"/>
    <col min="14600" max="14600" width="9.7109375" style="47" bestFit="1" customWidth="1"/>
    <col min="14601" max="14601" width="11.7109375" style="47" bestFit="1" customWidth="1"/>
    <col min="14602" max="14855" width="9.28515625" style="47"/>
    <col min="14856" max="14856" width="9.7109375" style="47" bestFit="1" customWidth="1"/>
    <col min="14857" max="14857" width="11.7109375" style="47" bestFit="1" customWidth="1"/>
    <col min="14858" max="15111" width="9.28515625" style="47"/>
    <col min="15112" max="15112" width="9.7109375" style="47" bestFit="1" customWidth="1"/>
    <col min="15113" max="15113" width="11.7109375" style="47" bestFit="1" customWidth="1"/>
    <col min="15114" max="15367" width="9.28515625" style="47"/>
    <col min="15368" max="15368" width="9.7109375" style="47" bestFit="1" customWidth="1"/>
    <col min="15369" max="15369" width="11.7109375" style="47" bestFit="1" customWidth="1"/>
    <col min="15370" max="15623" width="9.28515625" style="47"/>
    <col min="15624" max="15624" width="9.7109375" style="47" bestFit="1" customWidth="1"/>
    <col min="15625" max="15625" width="11.7109375" style="47" bestFit="1" customWidth="1"/>
    <col min="15626" max="15879" width="9.28515625" style="47"/>
    <col min="15880" max="15880" width="9.7109375" style="47" bestFit="1" customWidth="1"/>
    <col min="15881" max="15881" width="11.7109375" style="47" bestFit="1" customWidth="1"/>
    <col min="15882" max="16135" width="9.28515625" style="47"/>
    <col min="16136" max="16136" width="9.7109375" style="47" bestFit="1" customWidth="1"/>
    <col min="16137" max="16137" width="11.7109375" style="47" bestFit="1" customWidth="1"/>
    <col min="16138" max="16384" width="9.28515625" style="47"/>
  </cols>
  <sheetData>
    <row r="1" spans="1:11">
      <c r="A1" s="265" t="s">
        <v>102</v>
      </c>
      <c r="B1" s="266"/>
      <c r="C1" s="266"/>
      <c r="D1" s="266"/>
      <c r="E1" s="266"/>
      <c r="F1" s="266"/>
      <c r="G1" s="266"/>
      <c r="H1" s="266"/>
      <c r="I1" s="266"/>
    </row>
    <row r="2" spans="1:11" ht="12.75" customHeight="1">
      <c r="A2" s="267" t="s">
        <v>545</v>
      </c>
      <c r="B2" s="267"/>
      <c r="C2" s="267"/>
      <c r="D2" s="267"/>
      <c r="E2" s="267"/>
      <c r="F2" s="267"/>
      <c r="G2" s="267"/>
      <c r="H2" s="267"/>
      <c r="I2" s="267"/>
    </row>
    <row r="3" spans="1:11">
      <c r="A3" s="268" t="s">
        <v>446</v>
      </c>
      <c r="B3" s="269"/>
      <c r="C3" s="269"/>
      <c r="D3" s="269"/>
      <c r="E3" s="269"/>
      <c r="F3" s="269"/>
      <c r="G3" s="269"/>
      <c r="H3" s="269"/>
      <c r="I3" s="269"/>
      <c r="J3" s="270"/>
      <c r="K3" s="270"/>
    </row>
    <row r="4" spans="1:11" ht="12.75" customHeight="1">
      <c r="A4" s="271" t="s">
        <v>464</v>
      </c>
      <c r="B4" s="272"/>
      <c r="C4" s="272"/>
      <c r="D4" s="272"/>
      <c r="E4" s="272"/>
      <c r="F4" s="272"/>
      <c r="G4" s="272"/>
      <c r="H4" s="272"/>
      <c r="I4" s="272"/>
      <c r="J4" s="273"/>
      <c r="K4" s="273"/>
    </row>
    <row r="5" spans="1:11" ht="22.15" customHeight="1">
      <c r="A5" s="274" t="s">
        <v>2</v>
      </c>
      <c r="B5" s="275"/>
      <c r="C5" s="275"/>
      <c r="D5" s="275"/>
      <c r="E5" s="275"/>
      <c r="F5" s="275"/>
      <c r="G5" s="274" t="s">
        <v>103</v>
      </c>
      <c r="H5" s="276" t="s">
        <v>301</v>
      </c>
      <c r="I5" s="277"/>
      <c r="J5" s="276" t="s">
        <v>279</v>
      </c>
      <c r="K5" s="277"/>
    </row>
    <row r="6" spans="1:11">
      <c r="A6" s="275"/>
      <c r="B6" s="275"/>
      <c r="C6" s="275"/>
      <c r="D6" s="275"/>
      <c r="E6" s="275"/>
      <c r="F6" s="275"/>
      <c r="G6" s="275"/>
      <c r="H6" s="48" t="s">
        <v>294</v>
      </c>
      <c r="I6" s="48" t="s">
        <v>295</v>
      </c>
      <c r="J6" s="48" t="s">
        <v>294</v>
      </c>
      <c r="K6" s="48" t="s">
        <v>295</v>
      </c>
    </row>
    <row r="7" spans="1:11">
      <c r="A7" s="263">
        <v>1</v>
      </c>
      <c r="B7" s="264"/>
      <c r="C7" s="264"/>
      <c r="D7" s="264"/>
      <c r="E7" s="264"/>
      <c r="F7" s="264"/>
      <c r="G7" s="49">
        <v>2</v>
      </c>
      <c r="H7" s="48">
        <v>3</v>
      </c>
      <c r="I7" s="48">
        <v>4</v>
      </c>
      <c r="J7" s="48">
        <v>5</v>
      </c>
      <c r="K7" s="48">
        <v>6</v>
      </c>
    </row>
    <row r="8" spans="1:11" ht="12.75" customHeight="1">
      <c r="A8" s="259" t="s">
        <v>357</v>
      </c>
      <c r="B8" s="259"/>
      <c r="C8" s="259"/>
      <c r="D8" s="259"/>
      <c r="E8" s="259"/>
      <c r="F8" s="259"/>
      <c r="G8" s="11">
        <v>1</v>
      </c>
      <c r="H8" s="50">
        <f>SUM(H9:H13)</f>
        <v>310937373</v>
      </c>
      <c r="I8" s="50">
        <f>SUM(I9:I13)</f>
        <v>99905016</v>
      </c>
      <c r="J8" s="50">
        <f>SUM(J9:J13)</f>
        <v>255382077</v>
      </c>
      <c r="K8" s="50">
        <f>SUM(K9:K13)</f>
        <v>82847083</v>
      </c>
    </row>
    <row r="9" spans="1:11" ht="12.75" customHeight="1">
      <c r="A9" s="228" t="s">
        <v>115</v>
      </c>
      <c r="B9" s="228"/>
      <c r="C9" s="228"/>
      <c r="D9" s="228"/>
      <c r="E9" s="228"/>
      <c r="F9" s="228"/>
      <c r="G9" s="10">
        <v>2</v>
      </c>
      <c r="H9" s="51">
        <v>0</v>
      </c>
      <c r="I9" s="51">
        <v>0</v>
      </c>
      <c r="J9" s="51">
        <v>0</v>
      </c>
      <c r="K9" s="51">
        <v>0</v>
      </c>
    </row>
    <row r="10" spans="1:11" ht="12.75" customHeight="1">
      <c r="A10" s="228" t="s">
        <v>116</v>
      </c>
      <c r="B10" s="228"/>
      <c r="C10" s="228"/>
      <c r="D10" s="228"/>
      <c r="E10" s="228"/>
      <c r="F10" s="228"/>
      <c r="G10" s="10">
        <v>3</v>
      </c>
      <c r="H10" s="51">
        <v>304231180</v>
      </c>
      <c r="I10" s="51">
        <v>98334408</v>
      </c>
      <c r="J10" s="51">
        <v>249473371</v>
      </c>
      <c r="K10" s="51">
        <v>81410339</v>
      </c>
    </row>
    <row r="11" spans="1:11" ht="12.75" customHeight="1">
      <c r="A11" s="228" t="s">
        <v>117</v>
      </c>
      <c r="B11" s="228"/>
      <c r="C11" s="228"/>
      <c r="D11" s="228"/>
      <c r="E11" s="228"/>
      <c r="F11" s="228"/>
      <c r="G11" s="10">
        <v>4</v>
      </c>
      <c r="H11" s="51">
        <v>0</v>
      </c>
      <c r="I11" s="51">
        <v>0</v>
      </c>
      <c r="J11" s="51">
        <v>0</v>
      </c>
      <c r="K11" s="51">
        <v>0</v>
      </c>
    </row>
    <row r="12" spans="1:11" ht="12.75" customHeight="1">
      <c r="A12" s="228" t="s">
        <v>118</v>
      </c>
      <c r="B12" s="228"/>
      <c r="C12" s="228"/>
      <c r="D12" s="228"/>
      <c r="E12" s="228"/>
      <c r="F12" s="228"/>
      <c r="G12" s="10">
        <v>5</v>
      </c>
      <c r="H12" s="51">
        <v>0</v>
      </c>
      <c r="I12" s="51">
        <v>0</v>
      </c>
      <c r="J12" s="51">
        <v>0</v>
      </c>
      <c r="K12" s="51">
        <v>0</v>
      </c>
    </row>
    <row r="13" spans="1:11" ht="12.75" customHeight="1">
      <c r="A13" s="228" t="s">
        <v>119</v>
      </c>
      <c r="B13" s="228"/>
      <c r="C13" s="228"/>
      <c r="D13" s="228"/>
      <c r="E13" s="228"/>
      <c r="F13" s="228"/>
      <c r="G13" s="10">
        <v>6</v>
      </c>
      <c r="H13" s="51">
        <v>6706193</v>
      </c>
      <c r="I13" s="51">
        <v>1570608</v>
      </c>
      <c r="J13" s="51">
        <v>5908706</v>
      </c>
      <c r="K13" s="51">
        <v>1436744</v>
      </c>
    </row>
    <row r="14" spans="1:11" ht="12.75" customHeight="1">
      <c r="A14" s="259" t="s">
        <v>358</v>
      </c>
      <c r="B14" s="259"/>
      <c r="C14" s="259"/>
      <c r="D14" s="259"/>
      <c r="E14" s="259"/>
      <c r="F14" s="259"/>
      <c r="G14" s="11">
        <v>7</v>
      </c>
      <c r="H14" s="50">
        <f>H15+H16+H20+H24+H25+H26+H29+H36</f>
        <v>286179937</v>
      </c>
      <c r="I14" s="50">
        <f>I15+I16+I20+I24+I25+I26+I29+I36</f>
        <v>99886781</v>
      </c>
      <c r="J14" s="50">
        <f>J15+J16+J20+J24+J25+J26+J29+J36</f>
        <v>233238004</v>
      </c>
      <c r="K14" s="50">
        <f>K15+K16+K20+K24+K25+K26+K29+K36</f>
        <v>78650122</v>
      </c>
    </row>
    <row r="15" spans="1:11" ht="12.75" customHeight="1">
      <c r="A15" s="228" t="s">
        <v>104</v>
      </c>
      <c r="B15" s="228"/>
      <c r="C15" s="228"/>
      <c r="D15" s="228"/>
      <c r="E15" s="228"/>
      <c r="F15" s="228"/>
      <c r="G15" s="10">
        <v>8</v>
      </c>
      <c r="H15" s="51">
        <v>-3043550</v>
      </c>
      <c r="I15" s="51">
        <v>14148469</v>
      </c>
      <c r="J15" s="51">
        <v>4221684</v>
      </c>
      <c r="K15" s="51">
        <v>10882785</v>
      </c>
    </row>
    <row r="16" spans="1:11" ht="12.75" customHeight="1">
      <c r="A16" s="232" t="s">
        <v>438</v>
      </c>
      <c r="B16" s="232"/>
      <c r="C16" s="232"/>
      <c r="D16" s="232"/>
      <c r="E16" s="232"/>
      <c r="F16" s="232"/>
      <c r="G16" s="11">
        <v>9</v>
      </c>
      <c r="H16" s="50">
        <f>SUM(H17:H19)</f>
        <v>129725584</v>
      </c>
      <c r="I16" s="50">
        <f>SUM(I17:I19)</f>
        <v>37808760</v>
      </c>
      <c r="J16" s="50">
        <f>SUM(J17:J19)</f>
        <v>85076696</v>
      </c>
      <c r="K16" s="50">
        <f>SUM(K17:K19)</f>
        <v>25900863</v>
      </c>
    </row>
    <row r="17" spans="1:11" ht="12.75" customHeight="1">
      <c r="A17" s="262" t="s">
        <v>120</v>
      </c>
      <c r="B17" s="262"/>
      <c r="C17" s="262"/>
      <c r="D17" s="262"/>
      <c r="E17" s="262"/>
      <c r="F17" s="262"/>
      <c r="G17" s="10">
        <v>10</v>
      </c>
      <c r="H17" s="51">
        <v>64626651</v>
      </c>
      <c r="I17" s="51">
        <v>23699484</v>
      </c>
      <c r="J17" s="51">
        <v>62697268</v>
      </c>
      <c r="K17" s="51">
        <v>21113067</v>
      </c>
    </row>
    <row r="18" spans="1:11" ht="12.75" customHeight="1">
      <c r="A18" s="262" t="s">
        <v>121</v>
      </c>
      <c r="B18" s="262"/>
      <c r="C18" s="262"/>
      <c r="D18" s="262"/>
      <c r="E18" s="262"/>
      <c r="F18" s="262"/>
      <c r="G18" s="10">
        <v>11</v>
      </c>
      <c r="H18" s="51">
        <v>0</v>
      </c>
      <c r="I18" s="51">
        <v>0</v>
      </c>
      <c r="J18" s="51">
        <v>0</v>
      </c>
      <c r="K18" s="51">
        <v>0</v>
      </c>
    </row>
    <row r="19" spans="1:11" ht="12.75" customHeight="1">
      <c r="A19" s="262" t="s">
        <v>122</v>
      </c>
      <c r="B19" s="262"/>
      <c r="C19" s="262"/>
      <c r="D19" s="262"/>
      <c r="E19" s="262"/>
      <c r="F19" s="262"/>
      <c r="G19" s="10">
        <v>12</v>
      </c>
      <c r="H19" s="51">
        <v>65098933</v>
      </c>
      <c r="I19" s="51">
        <v>14109276</v>
      </c>
      <c r="J19" s="51">
        <v>22379428</v>
      </c>
      <c r="K19" s="51">
        <v>4787796</v>
      </c>
    </row>
    <row r="20" spans="1:11" ht="12.75" customHeight="1">
      <c r="A20" s="232" t="s">
        <v>439</v>
      </c>
      <c r="B20" s="232"/>
      <c r="C20" s="232"/>
      <c r="D20" s="232"/>
      <c r="E20" s="232"/>
      <c r="F20" s="232"/>
      <c r="G20" s="11">
        <v>13</v>
      </c>
      <c r="H20" s="50">
        <f>SUM(H21:H23)</f>
        <v>141543001</v>
      </c>
      <c r="I20" s="50">
        <f>SUM(I21:I23)</f>
        <v>42073929</v>
      </c>
      <c r="J20" s="50">
        <f>SUM(J21:J23)</f>
        <v>127806603</v>
      </c>
      <c r="K20" s="50">
        <f>SUM(K21:K23)</f>
        <v>36671295</v>
      </c>
    </row>
    <row r="21" spans="1:11" ht="12.75" customHeight="1">
      <c r="A21" s="262" t="s">
        <v>105</v>
      </c>
      <c r="B21" s="262"/>
      <c r="C21" s="262"/>
      <c r="D21" s="262"/>
      <c r="E21" s="262"/>
      <c r="F21" s="262"/>
      <c r="G21" s="10">
        <v>14</v>
      </c>
      <c r="H21" s="51">
        <v>86280458</v>
      </c>
      <c r="I21" s="51">
        <v>25640565</v>
      </c>
      <c r="J21" s="51">
        <v>78694171</v>
      </c>
      <c r="K21" s="51">
        <v>22822586</v>
      </c>
    </row>
    <row r="22" spans="1:11" ht="12.75" customHeight="1">
      <c r="A22" s="262" t="s">
        <v>106</v>
      </c>
      <c r="B22" s="262"/>
      <c r="C22" s="262"/>
      <c r="D22" s="262"/>
      <c r="E22" s="262"/>
      <c r="F22" s="262"/>
      <c r="G22" s="10">
        <v>15</v>
      </c>
      <c r="H22" s="51">
        <v>38820832</v>
      </c>
      <c r="I22" s="51">
        <v>11376204</v>
      </c>
      <c r="J22" s="51">
        <v>34220385</v>
      </c>
      <c r="K22" s="51">
        <v>9434690</v>
      </c>
    </row>
    <row r="23" spans="1:11" ht="12.75" customHeight="1">
      <c r="A23" s="262" t="s">
        <v>107</v>
      </c>
      <c r="B23" s="262"/>
      <c r="C23" s="262"/>
      <c r="D23" s="262"/>
      <c r="E23" s="262"/>
      <c r="F23" s="262"/>
      <c r="G23" s="10">
        <v>16</v>
      </c>
      <c r="H23" s="51">
        <v>16441711</v>
      </c>
      <c r="I23" s="51">
        <v>5057160</v>
      </c>
      <c r="J23" s="51">
        <v>14892047</v>
      </c>
      <c r="K23" s="51">
        <v>4414019</v>
      </c>
    </row>
    <row r="24" spans="1:11" ht="12.75" customHeight="1">
      <c r="A24" s="228" t="s">
        <v>108</v>
      </c>
      <c r="B24" s="228"/>
      <c r="C24" s="228"/>
      <c r="D24" s="228"/>
      <c r="E24" s="228"/>
      <c r="F24" s="228"/>
      <c r="G24" s="10">
        <v>17</v>
      </c>
      <c r="H24" s="51">
        <v>6036079</v>
      </c>
      <c r="I24" s="51">
        <v>1603745</v>
      </c>
      <c r="J24" s="51">
        <v>5277031</v>
      </c>
      <c r="K24" s="51">
        <v>1215815</v>
      </c>
    </row>
    <row r="25" spans="1:11" ht="12.75" customHeight="1">
      <c r="A25" s="228" t="s">
        <v>109</v>
      </c>
      <c r="B25" s="228"/>
      <c r="C25" s="228"/>
      <c r="D25" s="228"/>
      <c r="E25" s="228"/>
      <c r="F25" s="228"/>
      <c r="G25" s="10">
        <v>18</v>
      </c>
      <c r="H25" s="51">
        <v>10577074</v>
      </c>
      <c r="I25" s="51">
        <v>4136094</v>
      </c>
      <c r="J25" s="51">
        <v>10451530</v>
      </c>
      <c r="K25" s="51">
        <v>3760809</v>
      </c>
    </row>
    <row r="26" spans="1:11" ht="12.75" customHeight="1">
      <c r="A26" s="232" t="s">
        <v>440</v>
      </c>
      <c r="B26" s="232"/>
      <c r="C26" s="232"/>
      <c r="D26" s="232"/>
      <c r="E26" s="232"/>
      <c r="F26" s="232"/>
      <c r="G26" s="11">
        <v>19</v>
      </c>
      <c r="H26" s="50">
        <f>H27+H28</f>
        <v>-1106</v>
      </c>
      <c r="I26" s="50">
        <f>I27+I28</f>
        <v>28012</v>
      </c>
      <c r="J26" s="50">
        <f>J27+J28</f>
        <v>-74511</v>
      </c>
      <c r="K26" s="50">
        <f>K27+K28</f>
        <v>0</v>
      </c>
    </row>
    <row r="27" spans="1:11" ht="12.75" customHeight="1">
      <c r="A27" s="262" t="s">
        <v>123</v>
      </c>
      <c r="B27" s="262"/>
      <c r="C27" s="262"/>
      <c r="D27" s="262"/>
      <c r="E27" s="262"/>
      <c r="F27" s="262"/>
      <c r="G27" s="10">
        <v>20</v>
      </c>
      <c r="H27" s="51">
        <v>0</v>
      </c>
      <c r="I27" s="51">
        <v>0</v>
      </c>
      <c r="J27" s="51">
        <v>0</v>
      </c>
      <c r="K27" s="51">
        <v>0</v>
      </c>
    </row>
    <row r="28" spans="1:11" ht="12.75" customHeight="1">
      <c r="A28" s="262" t="s">
        <v>124</v>
      </c>
      <c r="B28" s="262"/>
      <c r="C28" s="262"/>
      <c r="D28" s="262"/>
      <c r="E28" s="262"/>
      <c r="F28" s="262"/>
      <c r="G28" s="10">
        <v>21</v>
      </c>
      <c r="H28" s="51">
        <v>-1106</v>
      </c>
      <c r="I28" s="51">
        <v>28012</v>
      </c>
      <c r="J28" s="51">
        <v>-74511</v>
      </c>
      <c r="K28" s="51">
        <v>0</v>
      </c>
    </row>
    <row r="29" spans="1:11" ht="12.75" customHeight="1">
      <c r="A29" s="232" t="s">
        <v>441</v>
      </c>
      <c r="B29" s="232"/>
      <c r="C29" s="232"/>
      <c r="D29" s="232"/>
      <c r="E29" s="232"/>
      <c r="F29" s="232"/>
      <c r="G29" s="11">
        <v>22</v>
      </c>
      <c r="H29" s="50">
        <f>SUM(H30:H35)</f>
        <v>571944</v>
      </c>
      <c r="I29" s="50">
        <f>SUM(I30:I35)</f>
        <v>-127015</v>
      </c>
      <c r="J29" s="50">
        <f>SUM(J30:J35)</f>
        <v>440080</v>
      </c>
      <c r="K29" s="50">
        <f>SUM(K30:K35)</f>
        <v>191339</v>
      </c>
    </row>
    <row r="30" spans="1:11" ht="12.75" customHeight="1">
      <c r="A30" s="262" t="s">
        <v>125</v>
      </c>
      <c r="B30" s="262"/>
      <c r="C30" s="262"/>
      <c r="D30" s="262"/>
      <c r="E30" s="262"/>
      <c r="F30" s="262"/>
      <c r="G30" s="10">
        <v>23</v>
      </c>
      <c r="H30" s="51">
        <v>867037</v>
      </c>
      <c r="I30" s="51">
        <v>187581</v>
      </c>
      <c r="J30" s="51">
        <v>463004</v>
      </c>
      <c r="K30" s="51">
        <v>152064</v>
      </c>
    </row>
    <row r="31" spans="1:11" ht="12.75" customHeight="1">
      <c r="A31" s="262" t="s">
        <v>126</v>
      </c>
      <c r="B31" s="262"/>
      <c r="C31" s="262"/>
      <c r="D31" s="262"/>
      <c r="E31" s="262"/>
      <c r="F31" s="262"/>
      <c r="G31" s="10">
        <v>24</v>
      </c>
      <c r="H31" s="51">
        <v>0</v>
      </c>
      <c r="I31" s="51">
        <v>0</v>
      </c>
      <c r="J31" s="51">
        <v>0</v>
      </c>
      <c r="K31" s="51">
        <v>0</v>
      </c>
    </row>
    <row r="32" spans="1:11" ht="12.75" customHeight="1">
      <c r="A32" s="262" t="s">
        <v>127</v>
      </c>
      <c r="B32" s="262"/>
      <c r="C32" s="262"/>
      <c r="D32" s="262"/>
      <c r="E32" s="262"/>
      <c r="F32" s="262"/>
      <c r="G32" s="10">
        <v>25</v>
      </c>
      <c r="H32" s="51">
        <v>0</v>
      </c>
      <c r="I32" s="51">
        <v>0</v>
      </c>
      <c r="J32" s="51">
        <v>0</v>
      </c>
      <c r="K32" s="51">
        <v>0</v>
      </c>
    </row>
    <row r="33" spans="1:11" ht="12.75" customHeight="1">
      <c r="A33" s="262" t="s">
        <v>128</v>
      </c>
      <c r="B33" s="262"/>
      <c r="C33" s="262"/>
      <c r="D33" s="262"/>
      <c r="E33" s="262"/>
      <c r="F33" s="262"/>
      <c r="G33" s="10">
        <v>26</v>
      </c>
      <c r="H33" s="51">
        <v>0</v>
      </c>
      <c r="I33" s="51">
        <v>0</v>
      </c>
      <c r="J33" s="51">
        <v>0</v>
      </c>
      <c r="K33" s="51">
        <v>0</v>
      </c>
    </row>
    <row r="34" spans="1:11" ht="12.75" customHeight="1">
      <c r="A34" s="262" t="s">
        <v>129</v>
      </c>
      <c r="B34" s="262"/>
      <c r="C34" s="262"/>
      <c r="D34" s="262"/>
      <c r="E34" s="262"/>
      <c r="F34" s="262"/>
      <c r="G34" s="10">
        <v>27</v>
      </c>
      <c r="H34" s="51">
        <v>29769</v>
      </c>
      <c r="I34" s="51">
        <v>10266</v>
      </c>
      <c r="J34" s="51">
        <v>87434</v>
      </c>
      <c r="K34" s="51">
        <v>39275</v>
      </c>
    </row>
    <row r="35" spans="1:11" ht="12.75" customHeight="1">
      <c r="A35" s="262" t="s">
        <v>130</v>
      </c>
      <c r="B35" s="262"/>
      <c r="C35" s="262"/>
      <c r="D35" s="262"/>
      <c r="E35" s="262"/>
      <c r="F35" s="262"/>
      <c r="G35" s="10">
        <v>28</v>
      </c>
      <c r="H35" s="51">
        <v>-324862</v>
      </c>
      <c r="I35" s="51">
        <v>-324862</v>
      </c>
      <c r="J35" s="51">
        <v>-110358</v>
      </c>
      <c r="K35" s="51">
        <v>0</v>
      </c>
    </row>
    <row r="36" spans="1:11" ht="12.75" customHeight="1">
      <c r="A36" s="228" t="s">
        <v>110</v>
      </c>
      <c r="B36" s="228"/>
      <c r="C36" s="228"/>
      <c r="D36" s="228"/>
      <c r="E36" s="228"/>
      <c r="F36" s="228"/>
      <c r="G36" s="10">
        <v>29</v>
      </c>
      <c r="H36" s="51">
        <v>770911</v>
      </c>
      <c r="I36" s="51">
        <v>214787</v>
      </c>
      <c r="J36" s="51">
        <v>38891</v>
      </c>
      <c r="K36" s="51">
        <v>27216</v>
      </c>
    </row>
    <row r="37" spans="1:11" ht="12.75" customHeight="1">
      <c r="A37" s="259" t="s">
        <v>359</v>
      </c>
      <c r="B37" s="259"/>
      <c r="C37" s="259"/>
      <c r="D37" s="259"/>
      <c r="E37" s="259"/>
      <c r="F37" s="259"/>
      <c r="G37" s="11">
        <v>30</v>
      </c>
      <c r="H37" s="50">
        <f>SUM(H38:H47)</f>
        <v>717277</v>
      </c>
      <c r="I37" s="50">
        <f>SUM(I38:I47)</f>
        <v>291359</v>
      </c>
      <c r="J37" s="50">
        <f>SUM(J38:J47)</f>
        <v>1880678</v>
      </c>
      <c r="K37" s="50">
        <f>SUM(K38:K47)</f>
        <v>384175</v>
      </c>
    </row>
    <row r="38" spans="1:11" ht="12.75" customHeight="1">
      <c r="A38" s="228" t="s">
        <v>131</v>
      </c>
      <c r="B38" s="228"/>
      <c r="C38" s="228"/>
      <c r="D38" s="228"/>
      <c r="E38" s="228"/>
      <c r="F38" s="228"/>
      <c r="G38" s="10">
        <v>31</v>
      </c>
      <c r="H38" s="51">
        <v>0</v>
      </c>
      <c r="I38" s="51">
        <v>0</v>
      </c>
      <c r="J38" s="51">
        <v>0</v>
      </c>
      <c r="K38" s="51">
        <v>0</v>
      </c>
    </row>
    <row r="39" spans="1:11" ht="25.15" customHeight="1">
      <c r="A39" s="228" t="s">
        <v>132</v>
      </c>
      <c r="B39" s="228"/>
      <c r="C39" s="228"/>
      <c r="D39" s="228"/>
      <c r="E39" s="228"/>
      <c r="F39" s="228"/>
      <c r="G39" s="10">
        <v>32</v>
      </c>
      <c r="H39" s="51">
        <v>0</v>
      </c>
      <c r="I39" s="51">
        <v>0</v>
      </c>
      <c r="J39" s="51">
        <v>0</v>
      </c>
      <c r="K39" s="51">
        <v>0</v>
      </c>
    </row>
    <row r="40" spans="1:11" ht="25.15" customHeight="1">
      <c r="A40" s="228" t="s">
        <v>133</v>
      </c>
      <c r="B40" s="228"/>
      <c r="C40" s="228"/>
      <c r="D40" s="228"/>
      <c r="E40" s="228"/>
      <c r="F40" s="228"/>
      <c r="G40" s="10">
        <v>33</v>
      </c>
      <c r="H40" s="51">
        <v>0</v>
      </c>
      <c r="I40" s="51">
        <v>0</v>
      </c>
      <c r="J40" s="51">
        <v>0</v>
      </c>
      <c r="K40" s="51">
        <v>0</v>
      </c>
    </row>
    <row r="41" spans="1:11" ht="25.15" customHeight="1">
      <c r="A41" s="228" t="s">
        <v>134</v>
      </c>
      <c r="B41" s="228"/>
      <c r="C41" s="228"/>
      <c r="D41" s="228"/>
      <c r="E41" s="228"/>
      <c r="F41" s="228"/>
      <c r="G41" s="10">
        <v>34</v>
      </c>
      <c r="H41" s="51">
        <v>0</v>
      </c>
      <c r="I41" s="51">
        <v>0</v>
      </c>
      <c r="J41" s="51">
        <v>0</v>
      </c>
      <c r="K41" s="51">
        <v>0</v>
      </c>
    </row>
    <row r="42" spans="1:11" ht="25.15" customHeight="1">
      <c r="A42" s="228" t="s">
        <v>135</v>
      </c>
      <c r="B42" s="228"/>
      <c r="C42" s="228"/>
      <c r="D42" s="228"/>
      <c r="E42" s="228"/>
      <c r="F42" s="228"/>
      <c r="G42" s="10">
        <v>35</v>
      </c>
      <c r="H42" s="51">
        <v>0</v>
      </c>
      <c r="I42" s="51">
        <v>0</v>
      </c>
      <c r="J42" s="51">
        <v>0</v>
      </c>
      <c r="K42" s="51">
        <v>0</v>
      </c>
    </row>
    <row r="43" spans="1:11" ht="12.75" customHeight="1">
      <c r="A43" s="228" t="s">
        <v>136</v>
      </c>
      <c r="B43" s="228"/>
      <c r="C43" s="228"/>
      <c r="D43" s="228"/>
      <c r="E43" s="228"/>
      <c r="F43" s="228"/>
      <c r="G43" s="10">
        <v>36</v>
      </c>
      <c r="H43" s="51">
        <v>0</v>
      </c>
      <c r="I43" s="51">
        <v>0</v>
      </c>
      <c r="J43" s="51">
        <v>0</v>
      </c>
      <c r="K43" s="51">
        <v>0</v>
      </c>
    </row>
    <row r="44" spans="1:11" ht="12.75" customHeight="1">
      <c r="A44" s="228" t="s">
        <v>137</v>
      </c>
      <c r="B44" s="228"/>
      <c r="C44" s="228"/>
      <c r="D44" s="228"/>
      <c r="E44" s="228"/>
      <c r="F44" s="228"/>
      <c r="G44" s="10">
        <v>37</v>
      </c>
      <c r="H44" s="51">
        <v>595046</v>
      </c>
      <c r="I44" s="51">
        <v>244520</v>
      </c>
      <c r="J44" s="51">
        <v>1717181</v>
      </c>
      <c r="K44" s="51">
        <v>332891</v>
      </c>
    </row>
    <row r="45" spans="1:11" ht="12.75" customHeight="1">
      <c r="A45" s="228" t="s">
        <v>138</v>
      </c>
      <c r="B45" s="228"/>
      <c r="C45" s="228"/>
      <c r="D45" s="228"/>
      <c r="E45" s="228"/>
      <c r="F45" s="228"/>
      <c r="G45" s="10">
        <v>38</v>
      </c>
      <c r="H45" s="51">
        <v>0</v>
      </c>
      <c r="I45" s="51">
        <v>-3409</v>
      </c>
      <c r="J45" s="51">
        <v>0</v>
      </c>
      <c r="K45" s="51">
        <v>0</v>
      </c>
    </row>
    <row r="46" spans="1:11" ht="12.75" customHeight="1">
      <c r="A46" s="228" t="s">
        <v>139</v>
      </c>
      <c r="B46" s="228"/>
      <c r="C46" s="228"/>
      <c r="D46" s="228"/>
      <c r="E46" s="228"/>
      <c r="F46" s="228"/>
      <c r="G46" s="10">
        <v>39</v>
      </c>
      <c r="H46" s="51">
        <v>0</v>
      </c>
      <c r="I46" s="51">
        <v>0</v>
      </c>
      <c r="J46" s="51">
        <v>0</v>
      </c>
      <c r="K46" s="51">
        <v>0</v>
      </c>
    </row>
    <row r="47" spans="1:11" ht="12.75" customHeight="1">
      <c r="A47" s="228" t="s">
        <v>140</v>
      </c>
      <c r="B47" s="228"/>
      <c r="C47" s="228"/>
      <c r="D47" s="228"/>
      <c r="E47" s="228"/>
      <c r="F47" s="228"/>
      <c r="G47" s="10">
        <v>40</v>
      </c>
      <c r="H47" s="51">
        <v>122231</v>
      </c>
      <c r="I47" s="51">
        <v>50248</v>
      </c>
      <c r="J47" s="51">
        <v>163497</v>
      </c>
      <c r="K47" s="51">
        <v>51284</v>
      </c>
    </row>
    <row r="48" spans="1:11" ht="12.75" customHeight="1">
      <c r="A48" s="259" t="s">
        <v>360</v>
      </c>
      <c r="B48" s="259"/>
      <c r="C48" s="259"/>
      <c r="D48" s="259"/>
      <c r="E48" s="259"/>
      <c r="F48" s="259"/>
      <c r="G48" s="11">
        <v>41</v>
      </c>
      <c r="H48" s="50">
        <f>SUM(H49:H55)</f>
        <v>237965</v>
      </c>
      <c r="I48" s="50">
        <f>SUM(I49:I55)</f>
        <v>104664</v>
      </c>
      <c r="J48" s="50">
        <f>SUM(J49:J55)</f>
        <v>777161</v>
      </c>
      <c r="K48" s="50">
        <f>SUM(K49:K55)</f>
        <v>121780</v>
      </c>
    </row>
    <row r="49" spans="1:11" ht="25.15" customHeight="1">
      <c r="A49" s="228" t="s">
        <v>141</v>
      </c>
      <c r="B49" s="228"/>
      <c r="C49" s="228"/>
      <c r="D49" s="228"/>
      <c r="E49" s="228"/>
      <c r="F49" s="228"/>
      <c r="G49" s="10">
        <v>42</v>
      </c>
      <c r="H49" s="51">
        <v>0</v>
      </c>
      <c r="I49" s="51">
        <v>0</v>
      </c>
      <c r="J49" s="51">
        <v>0</v>
      </c>
      <c r="K49" s="51">
        <v>0</v>
      </c>
    </row>
    <row r="50" spans="1:11" ht="12.75" customHeight="1">
      <c r="A50" s="252" t="s">
        <v>142</v>
      </c>
      <c r="B50" s="252"/>
      <c r="C50" s="252"/>
      <c r="D50" s="252"/>
      <c r="E50" s="252"/>
      <c r="F50" s="252"/>
      <c r="G50" s="10">
        <v>43</v>
      </c>
      <c r="H50" s="51">
        <v>0</v>
      </c>
      <c r="I50" s="51">
        <v>0</v>
      </c>
      <c r="J50" s="51">
        <v>0</v>
      </c>
      <c r="K50" s="51">
        <v>0</v>
      </c>
    </row>
    <row r="51" spans="1:11" ht="12.75" customHeight="1">
      <c r="A51" s="252" t="s">
        <v>143</v>
      </c>
      <c r="B51" s="252"/>
      <c r="C51" s="252"/>
      <c r="D51" s="252"/>
      <c r="E51" s="252"/>
      <c r="F51" s="252"/>
      <c r="G51" s="10">
        <v>44</v>
      </c>
      <c r="H51" s="51">
        <v>232497</v>
      </c>
      <c r="I51" s="51">
        <v>99196</v>
      </c>
      <c r="J51" s="51">
        <v>758600</v>
      </c>
      <c r="K51" s="51">
        <v>107470</v>
      </c>
    </row>
    <row r="52" spans="1:11" ht="12.75" customHeight="1">
      <c r="A52" s="252" t="s">
        <v>144</v>
      </c>
      <c r="B52" s="252"/>
      <c r="C52" s="252"/>
      <c r="D52" s="252"/>
      <c r="E52" s="252"/>
      <c r="F52" s="252"/>
      <c r="G52" s="10">
        <v>45</v>
      </c>
      <c r="H52" s="51">
        <v>5468</v>
      </c>
      <c r="I52" s="51">
        <v>5468</v>
      </c>
      <c r="J52" s="51">
        <v>18561</v>
      </c>
      <c r="K52" s="51">
        <v>14310</v>
      </c>
    </row>
    <row r="53" spans="1:11" ht="12.75" customHeight="1">
      <c r="A53" s="252" t="s">
        <v>145</v>
      </c>
      <c r="B53" s="252"/>
      <c r="C53" s="252"/>
      <c r="D53" s="252"/>
      <c r="E53" s="252"/>
      <c r="F53" s="252"/>
      <c r="G53" s="10">
        <v>46</v>
      </c>
      <c r="H53" s="51">
        <v>0</v>
      </c>
      <c r="I53" s="51">
        <v>0</v>
      </c>
      <c r="J53" s="51">
        <v>0</v>
      </c>
      <c r="K53" s="51">
        <v>0</v>
      </c>
    </row>
    <row r="54" spans="1:11" ht="12.75" customHeight="1">
      <c r="A54" s="252" t="s">
        <v>146</v>
      </c>
      <c r="B54" s="252"/>
      <c r="C54" s="252"/>
      <c r="D54" s="252"/>
      <c r="E54" s="252"/>
      <c r="F54" s="252"/>
      <c r="G54" s="10">
        <v>47</v>
      </c>
      <c r="H54" s="51">
        <v>0</v>
      </c>
      <c r="I54" s="51">
        <v>0</v>
      </c>
      <c r="J54" s="51">
        <v>0</v>
      </c>
      <c r="K54" s="51">
        <v>0</v>
      </c>
    </row>
    <row r="55" spans="1:11" ht="12.75" customHeight="1">
      <c r="A55" s="252" t="s">
        <v>147</v>
      </c>
      <c r="B55" s="252"/>
      <c r="C55" s="252"/>
      <c r="D55" s="252"/>
      <c r="E55" s="252"/>
      <c r="F55" s="252"/>
      <c r="G55" s="10">
        <v>48</v>
      </c>
      <c r="H55" s="51">
        <v>0</v>
      </c>
      <c r="I55" s="51">
        <v>0</v>
      </c>
      <c r="J55" s="51">
        <v>0</v>
      </c>
      <c r="K55" s="51">
        <v>0</v>
      </c>
    </row>
    <row r="56" spans="1:11" ht="22.15" customHeight="1">
      <c r="A56" s="261" t="s">
        <v>148</v>
      </c>
      <c r="B56" s="261"/>
      <c r="C56" s="261"/>
      <c r="D56" s="261"/>
      <c r="E56" s="261"/>
      <c r="F56" s="261"/>
      <c r="G56" s="10">
        <v>49</v>
      </c>
      <c r="H56" s="51">
        <v>0</v>
      </c>
      <c r="I56" s="51">
        <v>0</v>
      </c>
      <c r="J56" s="51">
        <v>0</v>
      </c>
      <c r="K56" s="51">
        <v>0</v>
      </c>
    </row>
    <row r="57" spans="1:11" ht="12.75" customHeight="1">
      <c r="A57" s="261" t="s">
        <v>149</v>
      </c>
      <c r="B57" s="261"/>
      <c r="C57" s="261"/>
      <c r="D57" s="261"/>
      <c r="E57" s="261"/>
      <c r="F57" s="261"/>
      <c r="G57" s="10">
        <v>50</v>
      </c>
      <c r="H57" s="51">
        <v>0</v>
      </c>
      <c r="I57" s="51">
        <v>0</v>
      </c>
      <c r="J57" s="51">
        <v>0</v>
      </c>
      <c r="K57" s="51">
        <v>0</v>
      </c>
    </row>
    <row r="58" spans="1:11" ht="24.6" customHeight="1">
      <c r="A58" s="261" t="s">
        <v>150</v>
      </c>
      <c r="B58" s="261"/>
      <c r="C58" s="261"/>
      <c r="D58" s="261"/>
      <c r="E58" s="261"/>
      <c r="F58" s="261"/>
      <c r="G58" s="10">
        <v>51</v>
      </c>
      <c r="H58" s="51">
        <v>0</v>
      </c>
      <c r="I58" s="51">
        <v>0</v>
      </c>
      <c r="J58" s="51">
        <v>0</v>
      </c>
      <c r="K58" s="51">
        <v>0</v>
      </c>
    </row>
    <row r="59" spans="1:11" ht="12.75" customHeight="1">
      <c r="A59" s="261" t="s">
        <v>151</v>
      </c>
      <c r="B59" s="261"/>
      <c r="C59" s="261"/>
      <c r="D59" s="261"/>
      <c r="E59" s="261"/>
      <c r="F59" s="261"/>
      <c r="G59" s="10">
        <v>52</v>
      </c>
      <c r="H59" s="51">
        <v>0</v>
      </c>
      <c r="I59" s="51">
        <v>0</v>
      </c>
      <c r="J59" s="51">
        <v>0</v>
      </c>
      <c r="K59" s="51">
        <v>0</v>
      </c>
    </row>
    <row r="60" spans="1:11" ht="12.75" customHeight="1">
      <c r="A60" s="259" t="s">
        <v>361</v>
      </c>
      <c r="B60" s="259"/>
      <c r="C60" s="259"/>
      <c r="D60" s="259"/>
      <c r="E60" s="259"/>
      <c r="F60" s="259"/>
      <c r="G60" s="11">
        <v>53</v>
      </c>
      <c r="H60" s="50">
        <f>H8+H37+H56+H57</f>
        <v>311654650</v>
      </c>
      <c r="I60" s="50">
        <f t="shared" ref="I60:K60" si="0">I8+I37+I56+I57</f>
        <v>100196375</v>
      </c>
      <c r="J60" s="50">
        <f t="shared" si="0"/>
        <v>257262755</v>
      </c>
      <c r="K60" s="50">
        <f t="shared" si="0"/>
        <v>83231258</v>
      </c>
    </row>
    <row r="61" spans="1:11" ht="12.75" customHeight="1">
      <c r="A61" s="259" t="s">
        <v>362</v>
      </c>
      <c r="B61" s="259"/>
      <c r="C61" s="259"/>
      <c r="D61" s="259"/>
      <c r="E61" s="259"/>
      <c r="F61" s="259"/>
      <c r="G61" s="11">
        <v>54</v>
      </c>
      <c r="H61" s="50">
        <f>H14+H48+H58+H59</f>
        <v>286417902</v>
      </c>
      <c r="I61" s="50">
        <f t="shared" ref="I61:K61" si="1">I14+I48+I58+I59</f>
        <v>99991445</v>
      </c>
      <c r="J61" s="50">
        <f t="shared" si="1"/>
        <v>234015165</v>
      </c>
      <c r="K61" s="50">
        <f t="shared" si="1"/>
        <v>78771902</v>
      </c>
    </row>
    <row r="62" spans="1:11" ht="12.75" customHeight="1">
      <c r="A62" s="259" t="s">
        <v>363</v>
      </c>
      <c r="B62" s="259"/>
      <c r="C62" s="259"/>
      <c r="D62" s="259"/>
      <c r="E62" s="259"/>
      <c r="F62" s="259"/>
      <c r="G62" s="11">
        <v>55</v>
      </c>
      <c r="H62" s="50">
        <f>H60-H61</f>
        <v>25236748</v>
      </c>
      <c r="I62" s="50">
        <f t="shared" ref="I62:K62" si="2">I60-I61</f>
        <v>204930</v>
      </c>
      <c r="J62" s="50">
        <f t="shared" si="2"/>
        <v>23247590</v>
      </c>
      <c r="K62" s="50">
        <f t="shared" si="2"/>
        <v>4459356</v>
      </c>
    </row>
    <row r="63" spans="1:11" ht="12.75" customHeight="1">
      <c r="A63" s="260" t="s">
        <v>364</v>
      </c>
      <c r="B63" s="260"/>
      <c r="C63" s="260"/>
      <c r="D63" s="260"/>
      <c r="E63" s="260"/>
      <c r="F63" s="260"/>
      <c r="G63" s="11">
        <v>56</v>
      </c>
      <c r="H63" s="50">
        <f>+IF((H60-H61)&gt;0,(H60-H61),0)</f>
        <v>25236748</v>
      </c>
      <c r="I63" s="50">
        <f t="shared" ref="I63:K63" si="3">+IF((I60-I61)&gt;0,(I60-I61),0)</f>
        <v>204930</v>
      </c>
      <c r="J63" s="50">
        <f t="shared" si="3"/>
        <v>23247590</v>
      </c>
      <c r="K63" s="50">
        <f t="shared" si="3"/>
        <v>4459356</v>
      </c>
    </row>
    <row r="64" spans="1:11" ht="12.75" customHeight="1">
      <c r="A64" s="260" t="s">
        <v>365</v>
      </c>
      <c r="B64" s="260"/>
      <c r="C64" s="260"/>
      <c r="D64" s="260"/>
      <c r="E64" s="260"/>
      <c r="F64" s="260"/>
      <c r="G64" s="11">
        <v>57</v>
      </c>
      <c r="H64" s="50">
        <f>+IF((H60-H61)&lt;0,(H60-H61),0)</f>
        <v>0</v>
      </c>
      <c r="I64" s="50">
        <f t="shared" ref="I64:K64" si="4">+IF((I60-I61)&lt;0,(I60-I61),0)</f>
        <v>0</v>
      </c>
      <c r="J64" s="50">
        <f t="shared" si="4"/>
        <v>0</v>
      </c>
      <c r="K64" s="50">
        <f t="shared" si="4"/>
        <v>0</v>
      </c>
    </row>
    <row r="65" spans="1:11" ht="12.75" customHeight="1">
      <c r="A65" s="261" t="s">
        <v>111</v>
      </c>
      <c r="B65" s="261"/>
      <c r="C65" s="261"/>
      <c r="D65" s="261"/>
      <c r="E65" s="261"/>
      <c r="F65" s="261"/>
      <c r="G65" s="10">
        <v>58</v>
      </c>
      <c r="H65" s="51">
        <v>3042437</v>
      </c>
      <c r="I65" s="51">
        <v>-1516229</v>
      </c>
      <c r="J65" s="51">
        <v>7650130</v>
      </c>
      <c r="K65" s="51">
        <v>749239</v>
      </c>
    </row>
    <row r="66" spans="1:11" ht="12.75" customHeight="1">
      <c r="A66" s="259" t="s">
        <v>366</v>
      </c>
      <c r="B66" s="259"/>
      <c r="C66" s="259"/>
      <c r="D66" s="259"/>
      <c r="E66" s="259"/>
      <c r="F66" s="259"/>
      <c r="G66" s="11">
        <v>59</v>
      </c>
      <c r="H66" s="50">
        <f>H62-H65</f>
        <v>22194311</v>
      </c>
      <c r="I66" s="50">
        <f t="shared" ref="I66:K66" si="5">I62-I65</f>
        <v>1721159</v>
      </c>
      <c r="J66" s="50">
        <f t="shared" si="5"/>
        <v>15597460</v>
      </c>
      <c r="K66" s="50">
        <f t="shared" si="5"/>
        <v>3710117</v>
      </c>
    </row>
    <row r="67" spans="1:11" ht="12.75" customHeight="1">
      <c r="A67" s="260" t="s">
        <v>367</v>
      </c>
      <c r="B67" s="260"/>
      <c r="C67" s="260"/>
      <c r="D67" s="260"/>
      <c r="E67" s="260"/>
      <c r="F67" s="260"/>
      <c r="G67" s="11">
        <v>60</v>
      </c>
      <c r="H67" s="50">
        <f>+IF((H62-H65)&gt;0,(H62-H65),0)</f>
        <v>22194311</v>
      </c>
      <c r="I67" s="50">
        <f t="shared" ref="I67:K67" si="6">+IF((I62-I65)&gt;0,(I62-I65),0)</f>
        <v>1721159</v>
      </c>
      <c r="J67" s="50">
        <f t="shared" si="6"/>
        <v>15597460</v>
      </c>
      <c r="K67" s="50">
        <f t="shared" si="6"/>
        <v>3710117</v>
      </c>
    </row>
    <row r="68" spans="1:11" ht="12.75" customHeight="1">
      <c r="A68" s="260" t="s">
        <v>368</v>
      </c>
      <c r="B68" s="260"/>
      <c r="C68" s="260"/>
      <c r="D68" s="260"/>
      <c r="E68" s="260"/>
      <c r="F68" s="260"/>
      <c r="G68" s="11">
        <v>61</v>
      </c>
      <c r="H68" s="50">
        <f>+IF((H62-H65)&lt;0,(H62-H65),0)</f>
        <v>0</v>
      </c>
      <c r="I68" s="50">
        <f t="shared" ref="I68:K68" si="7">+IF((I62-I65)&lt;0,(I62-I65),0)</f>
        <v>0</v>
      </c>
      <c r="J68" s="50">
        <f t="shared" si="7"/>
        <v>0</v>
      </c>
      <c r="K68" s="50">
        <f t="shared" si="7"/>
        <v>0</v>
      </c>
    </row>
    <row r="69" spans="1:11">
      <c r="A69" s="253" t="s">
        <v>152</v>
      </c>
      <c r="B69" s="253"/>
      <c r="C69" s="253"/>
      <c r="D69" s="253"/>
      <c r="E69" s="253"/>
      <c r="F69" s="253"/>
      <c r="G69" s="254"/>
      <c r="H69" s="254"/>
      <c r="I69" s="254"/>
      <c r="J69" s="255"/>
      <c r="K69" s="255"/>
    </row>
    <row r="70" spans="1:11" ht="22.15" customHeight="1">
      <c r="A70" s="259" t="s">
        <v>369</v>
      </c>
      <c r="B70" s="259"/>
      <c r="C70" s="259"/>
      <c r="D70" s="259"/>
      <c r="E70" s="259"/>
      <c r="F70" s="259"/>
      <c r="G70" s="11">
        <v>62</v>
      </c>
      <c r="H70" s="50">
        <f>H71-H72</f>
        <v>0</v>
      </c>
      <c r="I70" s="50">
        <f>I71-I72</f>
        <v>0</v>
      </c>
      <c r="J70" s="50">
        <f>J71-J72</f>
        <v>0</v>
      </c>
      <c r="K70" s="50">
        <f>K71-K72</f>
        <v>0</v>
      </c>
    </row>
    <row r="71" spans="1:11" ht="12.75" customHeight="1">
      <c r="A71" s="252" t="s">
        <v>153</v>
      </c>
      <c r="B71" s="252"/>
      <c r="C71" s="252"/>
      <c r="D71" s="252"/>
      <c r="E71" s="252"/>
      <c r="F71" s="252"/>
      <c r="G71" s="10">
        <v>63</v>
      </c>
      <c r="H71" s="51">
        <v>0</v>
      </c>
      <c r="I71" s="51">
        <v>0</v>
      </c>
      <c r="J71" s="51">
        <v>0</v>
      </c>
      <c r="K71" s="51">
        <v>0</v>
      </c>
    </row>
    <row r="72" spans="1:11" ht="12.75" customHeight="1">
      <c r="A72" s="252" t="s">
        <v>154</v>
      </c>
      <c r="B72" s="252"/>
      <c r="C72" s="252"/>
      <c r="D72" s="252"/>
      <c r="E72" s="252"/>
      <c r="F72" s="252"/>
      <c r="G72" s="10">
        <v>64</v>
      </c>
      <c r="H72" s="51">
        <v>0</v>
      </c>
      <c r="I72" s="51">
        <v>0</v>
      </c>
      <c r="J72" s="51">
        <v>0</v>
      </c>
      <c r="K72" s="51">
        <v>0</v>
      </c>
    </row>
    <row r="73" spans="1:11" ht="12.75" customHeight="1">
      <c r="A73" s="261" t="s">
        <v>155</v>
      </c>
      <c r="B73" s="261"/>
      <c r="C73" s="261"/>
      <c r="D73" s="261"/>
      <c r="E73" s="261"/>
      <c r="F73" s="261"/>
      <c r="G73" s="10">
        <v>65</v>
      </c>
      <c r="H73" s="51">
        <v>0</v>
      </c>
      <c r="I73" s="51">
        <v>0</v>
      </c>
      <c r="J73" s="51">
        <v>0</v>
      </c>
      <c r="K73" s="51">
        <v>0</v>
      </c>
    </row>
    <row r="74" spans="1:11" ht="12.75" customHeight="1">
      <c r="A74" s="260" t="s">
        <v>370</v>
      </c>
      <c r="B74" s="260"/>
      <c r="C74" s="260"/>
      <c r="D74" s="260"/>
      <c r="E74" s="260"/>
      <c r="F74" s="260"/>
      <c r="G74" s="11">
        <v>66</v>
      </c>
      <c r="H74" s="72">
        <v>0</v>
      </c>
      <c r="I74" s="72">
        <v>0</v>
      </c>
      <c r="J74" s="72">
        <v>0</v>
      </c>
      <c r="K74" s="72">
        <v>0</v>
      </c>
    </row>
    <row r="75" spans="1:11" ht="12.75" customHeight="1">
      <c r="A75" s="260" t="s">
        <v>371</v>
      </c>
      <c r="B75" s="260"/>
      <c r="C75" s="260"/>
      <c r="D75" s="260"/>
      <c r="E75" s="260"/>
      <c r="F75" s="260"/>
      <c r="G75" s="11">
        <v>67</v>
      </c>
      <c r="H75" s="72">
        <v>0</v>
      </c>
      <c r="I75" s="72">
        <v>0</v>
      </c>
      <c r="J75" s="72">
        <v>0</v>
      </c>
      <c r="K75" s="72">
        <v>0</v>
      </c>
    </row>
    <row r="76" spans="1:11">
      <c r="A76" s="253" t="s">
        <v>156</v>
      </c>
      <c r="B76" s="253"/>
      <c r="C76" s="253"/>
      <c r="D76" s="253"/>
      <c r="E76" s="253"/>
      <c r="F76" s="253"/>
      <c r="G76" s="254"/>
      <c r="H76" s="254"/>
      <c r="I76" s="254"/>
      <c r="J76" s="255"/>
      <c r="K76" s="255"/>
    </row>
    <row r="77" spans="1:11" ht="12.75" customHeight="1">
      <c r="A77" s="259" t="s">
        <v>372</v>
      </c>
      <c r="B77" s="259"/>
      <c r="C77" s="259"/>
      <c r="D77" s="259"/>
      <c r="E77" s="259"/>
      <c r="F77" s="259"/>
      <c r="G77" s="11">
        <v>68</v>
      </c>
      <c r="H77" s="72">
        <v>0</v>
      </c>
      <c r="I77" s="72">
        <v>0</v>
      </c>
      <c r="J77" s="72">
        <v>0</v>
      </c>
      <c r="K77" s="72">
        <v>0</v>
      </c>
    </row>
    <row r="78" spans="1:11" ht="12.75" customHeight="1">
      <c r="A78" s="258" t="s">
        <v>373</v>
      </c>
      <c r="B78" s="258"/>
      <c r="C78" s="258"/>
      <c r="D78" s="258"/>
      <c r="E78" s="258"/>
      <c r="F78" s="258"/>
      <c r="G78" s="44">
        <v>69</v>
      </c>
      <c r="H78" s="51">
        <v>0</v>
      </c>
      <c r="I78" s="51">
        <v>0</v>
      </c>
      <c r="J78" s="51">
        <v>0</v>
      </c>
      <c r="K78" s="51">
        <v>0</v>
      </c>
    </row>
    <row r="79" spans="1:11" ht="12.75" customHeight="1">
      <c r="A79" s="258" t="s">
        <v>374</v>
      </c>
      <c r="B79" s="258"/>
      <c r="C79" s="258"/>
      <c r="D79" s="258"/>
      <c r="E79" s="258"/>
      <c r="F79" s="258"/>
      <c r="G79" s="44">
        <v>70</v>
      </c>
      <c r="H79" s="51">
        <v>0</v>
      </c>
      <c r="I79" s="51">
        <v>0</v>
      </c>
      <c r="J79" s="51">
        <v>0</v>
      </c>
      <c r="K79" s="51">
        <v>0</v>
      </c>
    </row>
    <row r="80" spans="1:11" ht="12.75" customHeight="1">
      <c r="A80" s="259" t="s">
        <v>375</v>
      </c>
      <c r="B80" s="259"/>
      <c r="C80" s="259"/>
      <c r="D80" s="259"/>
      <c r="E80" s="259"/>
      <c r="F80" s="259"/>
      <c r="G80" s="11">
        <v>71</v>
      </c>
      <c r="H80" s="72">
        <v>0</v>
      </c>
      <c r="I80" s="72">
        <v>0</v>
      </c>
      <c r="J80" s="72">
        <v>0</v>
      </c>
      <c r="K80" s="72">
        <v>0</v>
      </c>
    </row>
    <row r="81" spans="1:11" ht="12.75" customHeight="1">
      <c r="A81" s="259" t="s">
        <v>376</v>
      </c>
      <c r="B81" s="259"/>
      <c r="C81" s="259"/>
      <c r="D81" s="259"/>
      <c r="E81" s="259"/>
      <c r="F81" s="259"/>
      <c r="G81" s="11">
        <v>72</v>
      </c>
      <c r="H81" s="72">
        <v>0</v>
      </c>
      <c r="I81" s="72">
        <v>0</v>
      </c>
      <c r="J81" s="72">
        <v>0</v>
      </c>
      <c r="K81" s="72">
        <v>0</v>
      </c>
    </row>
    <row r="82" spans="1:11" ht="12.75" customHeight="1">
      <c r="A82" s="260" t="s">
        <v>377</v>
      </c>
      <c r="B82" s="260"/>
      <c r="C82" s="260"/>
      <c r="D82" s="260"/>
      <c r="E82" s="260"/>
      <c r="F82" s="260"/>
      <c r="G82" s="11">
        <v>73</v>
      </c>
      <c r="H82" s="72">
        <v>0</v>
      </c>
      <c r="I82" s="72">
        <v>0</v>
      </c>
      <c r="J82" s="72">
        <v>0</v>
      </c>
      <c r="K82" s="72">
        <v>0</v>
      </c>
    </row>
    <row r="83" spans="1:11" ht="12.75" customHeight="1">
      <c r="A83" s="260" t="s">
        <v>378</v>
      </c>
      <c r="B83" s="260"/>
      <c r="C83" s="260"/>
      <c r="D83" s="260"/>
      <c r="E83" s="260"/>
      <c r="F83" s="260"/>
      <c r="G83" s="11">
        <v>74</v>
      </c>
      <c r="H83" s="72">
        <v>0</v>
      </c>
      <c r="I83" s="72">
        <v>0</v>
      </c>
      <c r="J83" s="72">
        <v>0</v>
      </c>
      <c r="K83" s="72">
        <v>0</v>
      </c>
    </row>
    <row r="84" spans="1:11">
      <c r="A84" s="253" t="s">
        <v>112</v>
      </c>
      <c r="B84" s="253"/>
      <c r="C84" s="253"/>
      <c r="D84" s="253"/>
      <c r="E84" s="253"/>
      <c r="F84" s="253"/>
      <c r="G84" s="254"/>
      <c r="H84" s="254"/>
      <c r="I84" s="254"/>
      <c r="J84" s="255"/>
      <c r="K84" s="255"/>
    </row>
    <row r="85" spans="1:11" ht="12.75" customHeight="1">
      <c r="A85" s="248" t="s">
        <v>379</v>
      </c>
      <c r="B85" s="248"/>
      <c r="C85" s="248"/>
      <c r="D85" s="248"/>
      <c r="E85" s="248"/>
      <c r="F85" s="248"/>
      <c r="G85" s="11">
        <v>75</v>
      </c>
      <c r="H85" s="52">
        <f>H86+H87</f>
        <v>0</v>
      </c>
      <c r="I85" s="52">
        <f>I86+I87</f>
        <v>0</v>
      </c>
      <c r="J85" s="52">
        <f>J86+J87</f>
        <v>0</v>
      </c>
      <c r="K85" s="52">
        <f>K86+K87</f>
        <v>0</v>
      </c>
    </row>
    <row r="86" spans="1:11" ht="12.75" customHeight="1">
      <c r="A86" s="249" t="s">
        <v>157</v>
      </c>
      <c r="B86" s="249"/>
      <c r="C86" s="249"/>
      <c r="D86" s="249"/>
      <c r="E86" s="249"/>
      <c r="F86" s="249"/>
      <c r="G86" s="10">
        <v>76</v>
      </c>
      <c r="H86" s="53">
        <v>0</v>
      </c>
      <c r="I86" s="53">
        <v>0</v>
      </c>
      <c r="J86" s="51">
        <v>0</v>
      </c>
      <c r="K86" s="51">
        <v>0</v>
      </c>
    </row>
    <row r="87" spans="1:11" ht="12.75" customHeight="1">
      <c r="A87" s="249" t="s">
        <v>158</v>
      </c>
      <c r="B87" s="249"/>
      <c r="C87" s="249"/>
      <c r="D87" s="249"/>
      <c r="E87" s="249"/>
      <c r="F87" s="249"/>
      <c r="G87" s="10">
        <v>77</v>
      </c>
      <c r="H87" s="53">
        <v>0</v>
      </c>
      <c r="I87" s="53">
        <v>0</v>
      </c>
      <c r="J87" s="51">
        <v>0</v>
      </c>
      <c r="K87" s="51">
        <v>0</v>
      </c>
    </row>
    <row r="88" spans="1:11">
      <c r="A88" s="256" t="s">
        <v>114</v>
      </c>
      <c r="B88" s="256"/>
      <c r="C88" s="256"/>
      <c r="D88" s="256"/>
      <c r="E88" s="256"/>
      <c r="F88" s="256"/>
      <c r="G88" s="257"/>
      <c r="H88" s="257"/>
      <c r="I88" s="257"/>
      <c r="J88" s="255"/>
      <c r="K88" s="255"/>
    </row>
    <row r="89" spans="1:11" ht="12.75" customHeight="1">
      <c r="A89" s="229" t="s">
        <v>159</v>
      </c>
      <c r="B89" s="229"/>
      <c r="C89" s="229"/>
      <c r="D89" s="229"/>
      <c r="E89" s="229"/>
      <c r="F89" s="229"/>
      <c r="G89" s="10">
        <v>78</v>
      </c>
      <c r="H89" s="53">
        <v>22194311</v>
      </c>
      <c r="I89" s="53">
        <v>1721159</v>
      </c>
      <c r="J89" s="53">
        <v>15597460</v>
      </c>
      <c r="K89" s="53">
        <v>3710117</v>
      </c>
    </row>
    <row r="90" spans="1:11" ht="24" customHeight="1">
      <c r="A90" s="230" t="s">
        <v>435</v>
      </c>
      <c r="B90" s="230"/>
      <c r="C90" s="230"/>
      <c r="D90" s="230"/>
      <c r="E90" s="230"/>
      <c r="F90" s="230"/>
      <c r="G90" s="11">
        <v>79</v>
      </c>
      <c r="H90" s="70">
        <f>H91+H98</f>
        <v>2864</v>
      </c>
      <c r="I90" s="70">
        <f>I91+I98</f>
        <v>35031</v>
      </c>
      <c r="J90" s="70">
        <f t="shared" ref="J90:K90" si="8">J91+J98</f>
        <v>0</v>
      </c>
      <c r="K90" s="70">
        <f t="shared" si="8"/>
        <v>0</v>
      </c>
    </row>
    <row r="91" spans="1:11" ht="24" customHeight="1">
      <c r="A91" s="250" t="s">
        <v>442</v>
      </c>
      <c r="B91" s="250"/>
      <c r="C91" s="250"/>
      <c r="D91" s="250"/>
      <c r="E91" s="250"/>
      <c r="F91" s="250"/>
      <c r="G91" s="11">
        <v>80</v>
      </c>
      <c r="H91" s="70">
        <f>SUM(H92:H96)</f>
        <v>0</v>
      </c>
      <c r="I91" s="70">
        <f>SUM(I92:I96)</f>
        <v>0</v>
      </c>
      <c r="J91" s="70">
        <f t="shared" ref="J91:K91" si="9">SUM(J92:J96)</f>
        <v>0</v>
      </c>
      <c r="K91" s="70">
        <f t="shared" si="9"/>
        <v>0</v>
      </c>
    </row>
    <row r="92" spans="1:11" ht="25.5" customHeight="1">
      <c r="A92" s="252" t="s">
        <v>380</v>
      </c>
      <c r="B92" s="252"/>
      <c r="C92" s="252"/>
      <c r="D92" s="252"/>
      <c r="E92" s="252"/>
      <c r="F92" s="252"/>
      <c r="G92" s="11">
        <v>81</v>
      </c>
      <c r="H92" s="53">
        <v>0</v>
      </c>
      <c r="I92" s="53">
        <v>0</v>
      </c>
      <c r="J92" s="53">
        <v>0</v>
      </c>
      <c r="K92" s="53">
        <v>0</v>
      </c>
    </row>
    <row r="93" spans="1:11" ht="38.25" customHeight="1">
      <c r="A93" s="252" t="s">
        <v>381</v>
      </c>
      <c r="B93" s="252"/>
      <c r="C93" s="252"/>
      <c r="D93" s="252"/>
      <c r="E93" s="252"/>
      <c r="F93" s="252"/>
      <c r="G93" s="11">
        <v>82</v>
      </c>
      <c r="H93" s="53">
        <v>0</v>
      </c>
      <c r="I93" s="53">
        <v>0</v>
      </c>
      <c r="J93" s="53">
        <v>0</v>
      </c>
      <c r="K93" s="53">
        <v>0</v>
      </c>
    </row>
    <row r="94" spans="1:11" ht="38.25" customHeight="1">
      <c r="A94" s="252" t="s">
        <v>382</v>
      </c>
      <c r="B94" s="252"/>
      <c r="C94" s="252"/>
      <c r="D94" s="252"/>
      <c r="E94" s="252"/>
      <c r="F94" s="252"/>
      <c r="G94" s="11">
        <v>83</v>
      </c>
      <c r="H94" s="53">
        <v>0</v>
      </c>
      <c r="I94" s="53">
        <v>0</v>
      </c>
      <c r="J94" s="53">
        <v>0</v>
      </c>
      <c r="K94" s="53">
        <v>0</v>
      </c>
    </row>
    <row r="95" spans="1:11">
      <c r="A95" s="252" t="s">
        <v>383</v>
      </c>
      <c r="B95" s="252"/>
      <c r="C95" s="252"/>
      <c r="D95" s="252"/>
      <c r="E95" s="252"/>
      <c r="F95" s="252"/>
      <c r="G95" s="11">
        <v>84</v>
      </c>
      <c r="H95" s="53">
        <v>0</v>
      </c>
      <c r="I95" s="53">
        <v>0</v>
      </c>
      <c r="J95" s="53">
        <v>0</v>
      </c>
      <c r="K95" s="53">
        <v>0</v>
      </c>
    </row>
    <row r="96" spans="1:11">
      <c r="A96" s="252" t="s">
        <v>384</v>
      </c>
      <c r="B96" s="252"/>
      <c r="C96" s="252"/>
      <c r="D96" s="252"/>
      <c r="E96" s="252"/>
      <c r="F96" s="252"/>
      <c r="G96" s="11">
        <v>85</v>
      </c>
      <c r="H96" s="53">
        <v>0</v>
      </c>
      <c r="I96" s="53">
        <v>0</v>
      </c>
      <c r="J96" s="53">
        <v>0</v>
      </c>
      <c r="K96" s="53">
        <v>0</v>
      </c>
    </row>
    <row r="97" spans="1:11" ht="26.25" customHeight="1">
      <c r="A97" s="252" t="s">
        <v>385</v>
      </c>
      <c r="B97" s="252"/>
      <c r="C97" s="252"/>
      <c r="D97" s="252"/>
      <c r="E97" s="252"/>
      <c r="F97" s="252"/>
      <c r="G97" s="11">
        <v>86</v>
      </c>
      <c r="H97" s="53">
        <v>0</v>
      </c>
      <c r="I97" s="53">
        <v>0</v>
      </c>
      <c r="J97" s="53">
        <v>0</v>
      </c>
      <c r="K97" s="53">
        <v>0</v>
      </c>
    </row>
    <row r="98" spans="1:11" ht="25.5" customHeight="1">
      <c r="A98" s="250" t="s">
        <v>436</v>
      </c>
      <c r="B98" s="250"/>
      <c r="C98" s="250"/>
      <c r="D98" s="250"/>
      <c r="E98" s="250"/>
      <c r="F98" s="250"/>
      <c r="G98" s="11">
        <v>87</v>
      </c>
      <c r="H98" s="70">
        <f>SUM(H99:H106)</f>
        <v>2864</v>
      </c>
      <c r="I98" s="70">
        <f>SUM(I99:I106)</f>
        <v>35031</v>
      </c>
      <c r="J98" s="70">
        <f t="shared" ref="J98:K98" si="10">SUM(J99:J106)</f>
        <v>0</v>
      </c>
      <c r="K98" s="70">
        <f t="shared" si="10"/>
        <v>0</v>
      </c>
    </row>
    <row r="99" spans="1:11">
      <c r="A99" s="251" t="s">
        <v>160</v>
      </c>
      <c r="B99" s="251"/>
      <c r="C99" s="251"/>
      <c r="D99" s="251"/>
      <c r="E99" s="251"/>
      <c r="F99" s="251"/>
      <c r="G99" s="10">
        <v>88</v>
      </c>
      <c r="H99" s="53">
        <v>2864</v>
      </c>
      <c r="I99" s="53">
        <v>35031</v>
      </c>
      <c r="J99" s="53">
        <v>0</v>
      </c>
      <c r="K99" s="53">
        <v>0</v>
      </c>
    </row>
    <row r="100" spans="1:11" ht="36" customHeight="1">
      <c r="A100" s="252" t="s">
        <v>386</v>
      </c>
      <c r="B100" s="252"/>
      <c r="C100" s="252"/>
      <c r="D100" s="252"/>
      <c r="E100" s="252"/>
      <c r="F100" s="252"/>
      <c r="G100" s="10">
        <v>89</v>
      </c>
      <c r="H100" s="53">
        <v>0</v>
      </c>
      <c r="I100" s="53">
        <v>0</v>
      </c>
      <c r="J100" s="53">
        <v>0</v>
      </c>
      <c r="K100" s="53">
        <v>0</v>
      </c>
    </row>
    <row r="101" spans="1:11" ht="22.15" customHeight="1">
      <c r="A101" s="251" t="s">
        <v>161</v>
      </c>
      <c r="B101" s="251"/>
      <c r="C101" s="251"/>
      <c r="D101" s="251"/>
      <c r="E101" s="251"/>
      <c r="F101" s="251"/>
      <c r="G101" s="10">
        <v>90</v>
      </c>
      <c r="H101" s="53">
        <v>0</v>
      </c>
      <c r="I101" s="53">
        <v>0</v>
      </c>
      <c r="J101" s="53">
        <v>0</v>
      </c>
      <c r="K101" s="53">
        <v>0</v>
      </c>
    </row>
    <row r="102" spans="1:11" ht="22.15" customHeight="1">
      <c r="A102" s="251" t="s">
        <v>162</v>
      </c>
      <c r="B102" s="251"/>
      <c r="C102" s="251"/>
      <c r="D102" s="251"/>
      <c r="E102" s="251"/>
      <c r="F102" s="251"/>
      <c r="G102" s="10">
        <v>91</v>
      </c>
      <c r="H102" s="53">
        <v>0</v>
      </c>
      <c r="I102" s="53">
        <v>0</v>
      </c>
      <c r="J102" s="53">
        <v>0</v>
      </c>
      <c r="K102" s="53">
        <v>0</v>
      </c>
    </row>
    <row r="103" spans="1:11" ht="22.15" customHeight="1">
      <c r="A103" s="251" t="s">
        <v>163</v>
      </c>
      <c r="B103" s="251"/>
      <c r="C103" s="251"/>
      <c r="D103" s="251"/>
      <c r="E103" s="251"/>
      <c r="F103" s="251"/>
      <c r="G103" s="10">
        <v>92</v>
      </c>
      <c r="H103" s="53">
        <v>0</v>
      </c>
      <c r="I103" s="53">
        <v>0</v>
      </c>
      <c r="J103" s="53">
        <v>0</v>
      </c>
      <c r="K103" s="53">
        <v>0</v>
      </c>
    </row>
    <row r="104" spans="1:11" ht="12.75" customHeight="1">
      <c r="A104" s="252" t="s">
        <v>387</v>
      </c>
      <c r="B104" s="252"/>
      <c r="C104" s="252"/>
      <c r="D104" s="252"/>
      <c r="E104" s="252"/>
      <c r="F104" s="252"/>
      <c r="G104" s="10">
        <v>93</v>
      </c>
      <c r="H104" s="53">
        <v>0</v>
      </c>
      <c r="I104" s="53">
        <v>0</v>
      </c>
      <c r="J104" s="53">
        <v>0</v>
      </c>
      <c r="K104" s="53">
        <v>0</v>
      </c>
    </row>
    <row r="105" spans="1:11" ht="26.25" customHeight="1">
      <c r="A105" s="252" t="s">
        <v>388</v>
      </c>
      <c r="B105" s="252"/>
      <c r="C105" s="252"/>
      <c r="D105" s="252"/>
      <c r="E105" s="252"/>
      <c r="F105" s="252"/>
      <c r="G105" s="10">
        <v>94</v>
      </c>
      <c r="H105" s="53">
        <v>0</v>
      </c>
      <c r="I105" s="53">
        <v>0</v>
      </c>
      <c r="J105" s="53">
        <v>0</v>
      </c>
      <c r="K105" s="53">
        <v>0</v>
      </c>
    </row>
    <row r="106" spans="1:11">
      <c r="A106" s="252" t="s">
        <v>389</v>
      </c>
      <c r="B106" s="252"/>
      <c r="C106" s="252"/>
      <c r="D106" s="252"/>
      <c r="E106" s="252"/>
      <c r="F106" s="252"/>
      <c r="G106" s="10">
        <v>95</v>
      </c>
      <c r="H106" s="53">
        <v>0</v>
      </c>
      <c r="I106" s="53">
        <v>0</v>
      </c>
      <c r="J106" s="53">
        <v>0</v>
      </c>
      <c r="K106" s="53">
        <v>0</v>
      </c>
    </row>
    <row r="107" spans="1:11" ht="24.75" customHeight="1">
      <c r="A107" s="252" t="s">
        <v>390</v>
      </c>
      <c r="B107" s="252"/>
      <c r="C107" s="252"/>
      <c r="D107" s="252"/>
      <c r="E107" s="252"/>
      <c r="F107" s="252"/>
      <c r="G107" s="10">
        <v>96</v>
      </c>
      <c r="H107" s="53">
        <v>0</v>
      </c>
      <c r="I107" s="53">
        <v>0</v>
      </c>
      <c r="J107" s="53">
        <v>0</v>
      </c>
      <c r="K107" s="53">
        <v>0</v>
      </c>
    </row>
    <row r="108" spans="1:11" ht="22.9" customHeight="1">
      <c r="A108" s="230" t="s">
        <v>437</v>
      </c>
      <c r="B108" s="230"/>
      <c r="C108" s="230"/>
      <c r="D108" s="230"/>
      <c r="E108" s="230"/>
      <c r="F108" s="230"/>
      <c r="G108" s="11">
        <v>97</v>
      </c>
      <c r="H108" s="70">
        <f>H91+H98-H107-H97</f>
        <v>2864</v>
      </c>
      <c r="I108" s="70">
        <f>I91+I98-I107-I97</f>
        <v>35031</v>
      </c>
      <c r="J108" s="70">
        <f t="shared" ref="J108:K108" si="11">J91+J98-J107-J97</f>
        <v>0</v>
      </c>
      <c r="K108" s="70">
        <f t="shared" si="11"/>
        <v>0</v>
      </c>
    </row>
    <row r="109" spans="1:11" ht="12.75" customHeight="1">
      <c r="A109" s="230" t="s">
        <v>391</v>
      </c>
      <c r="B109" s="230"/>
      <c r="C109" s="230"/>
      <c r="D109" s="230"/>
      <c r="E109" s="230"/>
      <c r="F109" s="230"/>
      <c r="G109" s="11">
        <v>98</v>
      </c>
      <c r="H109" s="52">
        <f>H89+H108</f>
        <v>22197175</v>
      </c>
      <c r="I109" s="52">
        <f>I89+I108</f>
        <v>1756190</v>
      </c>
      <c r="J109" s="52">
        <f t="shared" ref="J109:K109" si="12">J89+J108</f>
        <v>15597460</v>
      </c>
      <c r="K109" s="52">
        <f t="shared" si="12"/>
        <v>3710117</v>
      </c>
    </row>
    <row r="110" spans="1:11">
      <c r="A110" s="253" t="s">
        <v>164</v>
      </c>
      <c r="B110" s="253"/>
      <c r="C110" s="253"/>
      <c r="D110" s="253"/>
      <c r="E110" s="253"/>
      <c r="F110" s="253"/>
      <c r="G110" s="254"/>
      <c r="H110" s="254"/>
      <c r="I110" s="254"/>
      <c r="J110" s="255"/>
      <c r="K110" s="255"/>
    </row>
    <row r="111" spans="1:11" ht="12.75" customHeight="1">
      <c r="A111" s="248" t="s">
        <v>392</v>
      </c>
      <c r="B111" s="248"/>
      <c r="C111" s="248"/>
      <c r="D111" s="248"/>
      <c r="E111" s="248"/>
      <c r="F111" s="248"/>
      <c r="G111" s="11">
        <v>99</v>
      </c>
      <c r="H111" s="52">
        <f>H112+H113</f>
        <v>22197175</v>
      </c>
      <c r="I111" s="52">
        <f>I112+I113</f>
        <v>1756190</v>
      </c>
      <c r="J111" s="52">
        <f>J112+J113</f>
        <v>15597460</v>
      </c>
      <c r="K111" s="52">
        <f>K112+K113</f>
        <v>3710117</v>
      </c>
    </row>
    <row r="112" spans="1:11" ht="12.75" customHeight="1">
      <c r="A112" s="249" t="s">
        <v>113</v>
      </c>
      <c r="B112" s="249"/>
      <c r="C112" s="249"/>
      <c r="D112" s="249"/>
      <c r="E112" s="249"/>
      <c r="F112" s="249"/>
      <c r="G112" s="10">
        <v>100</v>
      </c>
      <c r="H112" s="53">
        <v>22197175</v>
      </c>
      <c r="I112" s="53">
        <v>1756190</v>
      </c>
      <c r="J112" s="53">
        <v>15597460</v>
      </c>
      <c r="K112" s="53">
        <v>3710117</v>
      </c>
    </row>
    <row r="113" spans="1:11" ht="12.75" customHeight="1">
      <c r="A113" s="249" t="s">
        <v>165</v>
      </c>
      <c r="B113" s="249"/>
      <c r="C113" s="249"/>
      <c r="D113" s="249"/>
      <c r="E113" s="249"/>
      <c r="F113" s="249"/>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disablePrompts="1"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2"/>
    <col min="8" max="9" width="30.28515625" style="21" customWidth="1"/>
    <col min="10" max="16384" width="9.28515625" style="12"/>
  </cols>
  <sheetData>
    <row r="1" spans="1:9">
      <c r="A1" s="283" t="s">
        <v>166</v>
      </c>
      <c r="B1" s="284"/>
      <c r="C1" s="284"/>
      <c r="D1" s="284"/>
      <c r="E1" s="284"/>
      <c r="F1" s="284"/>
      <c r="G1" s="284"/>
      <c r="H1" s="284"/>
      <c r="I1" s="284"/>
    </row>
    <row r="2" spans="1:9" ht="12.75" customHeight="1">
      <c r="A2" s="267" t="s">
        <v>545</v>
      </c>
      <c r="B2" s="238"/>
      <c r="C2" s="238"/>
      <c r="D2" s="238"/>
      <c r="E2" s="238"/>
      <c r="F2" s="238"/>
      <c r="G2" s="238"/>
      <c r="H2" s="238"/>
      <c r="I2" s="238"/>
    </row>
    <row r="3" spans="1:9">
      <c r="A3" s="286" t="s">
        <v>446</v>
      </c>
      <c r="B3" s="287"/>
      <c r="C3" s="287"/>
      <c r="D3" s="287"/>
      <c r="E3" s="287"/>
      <c r="F3" s="287"/>
      <c r="G3" s="287"/>
      <c r="H3" s="287"/>
      <c r="I3" s="287"/>
    </row>
    <row r="4" spans="1:9" ht="12.75" customHeight="1">
      <c r="A4" s="285" t="s">
        <v>464</v>
      </c>
      <c r="B4" s="241"/>
      <c r="C4" s="241"/>
      <c r="D4" s="241"/>
      <c r="E4" s="241"/>
      <c r="F4" s="241"/>
      <c r="G4" s="241"/>
      <c r="H4" s="241"/>
      <c r="I4" s="242"/>
    </row>
    <row r="5" spans="1:9" ht="23.25">
      <c r="A5" s="288" t="s">
        <v>2</v>
      </c>
      <c r="B5" s="246"/>
      <c r="C5" s="246"/>
      <c r="D5" s="246"/>
      <c r="E5" s="246"/>
      <c r="F5" s="246"/>
      <c r="G5" s="61" t="s">
        <v>103</v>
      </c>
      <c r="H5" s="62" t="s">
        <v>301</v>
      </c>
      <c r="I5" s="62" t="s">
        <v>279</v>
      </c>
    </row>
    <row r="6" spans="1:9">
      <c r="A6" s="289">
        <v>1</v>
      </c>
      <c r="B6" s="246"/>
      <c r="C6" s="246"/>
      <c r="D6" s="246"/>
      <c r="E6" s="246"/>
      <c r="F6" s="246"/>
      <c r="G6" s="63">
        <v>2</v>
      </c>
      <c r="H6" s="62" t="s">
        <v>167</v>
      </c>
      <c r="I6" s="62" t="s">
        <v>168</v>
      </c>
    </row>
    <row r="7" spans="1:9">
      <c r="A7" s="280" t="s">
        <v>169</v>
      </c>
      <c r="B7" s="280"/>
      <c r="C7" s="280"/>
      <c r="D7" s="280"/>
      <c r="E7" s="280"/>
      <c r="F7" s="280"/>
      <c r="G7" s="280"/>
      <c r="H7" s="280"/>
      <c r="I7" s="280"/>
    </row>
    <row r="8" spans="1:9" ht="12.75" customHeight="1">
      <c r="A8" s="228" t="s">
        <v>170</v>
      </c>
      <c r="B8" s="228"/>
      <c r="C8" s="228"/>
      <c r="D8" s="228"/>
      <c r="E8" s="228"/>
      <c r="F8" s="228"/>
      <c r="G8" s="64">
        <v>1</v>
      </c>
      <c r="H8" s="65">
        <v>25236748</v>
      </c>
      <c r="I8" s="65">
        <v>23247591</v>
      </c>
    </row>
    <row r="9" spans="1:9" ht="12.75" customHeight="1">
      <c r="A9" s="282" t="s">
        <v>171</v>
      </c>
      <c r="B9" s="282"/>
      <c r="C9" s="282"/>
      <c r="D9" s="282"/>
      <c r="E9" s="282"/>
      <c r="F9" s="282"/>
      <c r="G9" s="66">
        <v>2</v>
      </c>
      <c r="H9" s="67">
        <f>H10+H11+H12+H13+H14+H15+H16+H17</f>
        <v>6489413</v>
      </c>
      <c r="I9" s="67">
        <f>I10+I11+I12+I13+I14+I15+I16+I17</f>
        <v>4510491</v>
      </c>
    </row>
    <row r="10" spans="1:9" ht="12.75" customHeight="1">
      <c r="A10" s="262" t="s">
        <v>172</v>
      </c>
      <c r="B10" s="262"/>
      <c r="C10" s="262"/>
      <c r="D10" s="262"/>
      <c r="E10" s="262"/>
      <c r="F10" s="262"/>
      <c r="G10" s="64">
        <v>3</v>
      </c>
      <c r="H10" s="65">
        <v>6036079</v>
      </c>
      <c r="I10" s="65">
        <v>5277031</v>
      </c>
    </row>
    <row r="11" spans="1:9" ht="22.15" customHeight="1">
      <c r="A11" s="262" t="s">
        <v>173</v>
      </c>
      <c r="B11" s="262"/>
      <c r="C11" s="262"/>
      <c r="D11" s="262"/>
      <c r="E11" s="262"/>
      <c r="F11" s="262"/>
      <c r="G11" s="64">
        <v>4</v>
      </c>
      <c r="H11" s="65">
        <v>4884</v>
      </c>
      <c r="I11" s="65">
        <v>-36781</v>
      </c>
    </row>
    <row r="12" spans="1:9" ht="23.65" customHeight="1">
      <c r="A12" s="262" t="s">
        <v>174</v>
      </c>
      <c r="B12" s="262"/>
      <c r="C12" s="262"/>
      <c r="D12" s="262"/>
      <c r="E12" s="262"/>
      <c r="F12" s="262"/>
      <c r="G12" s="64">
        <v>5</v>
      </c>
      <c r="H12" s="65">
        <v>-110702</v>
      </c>
      <c r="I12" s="65">
        <v>-158091</v>
      </c>
    </row>
    <row r="13" spans="1:9" ht="12.75" customHeight="1">
      <c r="A13" s="262" t="s">
        <v>175</v>
      </c>
      <c r="B13" s="262"/>
      <c r="C13" s="262"/>
      <c r="D13" s="262"/>
      <c r="E13" s="262"/>
      <c r="F13" s="262"/>
      <c r="G13" s="64">
        <v>6</v>
      </c>
      <c r="H13" s="65">
        <v>-595045</v>
      </c>
      <c r="I13" s="65">
        <v>-1718055</v>
      </c>
    </row>
    <row r="14" spans="1:9" ht="12.75" customHeight="1">
      <c r="A14" s="262" t="s">
        <v>176</v>
      </c>
      <c r="B14" s="262"/>
      <c r="C14" s="262"/>
      <c r="D14" s="262"/>
      <c r="E14" s="262"/>
      <c r="F14" s="262"/>
      <c r="G14" s="64">
        <v>7</v>
      </c>
      <c r="H14" s="65">
        <v>244986</v>
      </c>
      <c r="I14" s="65">
        <v>758600</v>
      </c>
    </row>
    <row r="15" spans="1:9" ht="12.75" customHeight="1">
      <c r="A15" s="262" t="s">
        <v>177</v>
      </c>
      <c r="B15" s="262"/>
      <c r="C15" s="262"/>
      <c r="D15" s="262"/>
      <c r="E15" s="262"/>
      <c r="F15" s="262"/>
      <c r="G15" s="64">
        <v>8</v>
      </c>
      <c r="H15" s="65">
        <v>0</v>
      </c>
      <c r="I15" s="65">
        <v>0</v>
      </c>
    </row>
    <row r="16" spans="1:9" ht="12.75" customHeight="1">
      <c r="A16" s="262" t="s">
        <v>178</v>
      </c>
      <c r="B16" s="262"/>
      <c r="C16" s="262"/>
      <c r="D16" s="262"/>
      <c r="E16" s="262"/>
      <c r="F16" s="262"/>
      <c r="G16" s="64">
        <v>9</v>
      </c>
      <c r="H16" s="65">
        <v>-21340</v>
      </c>
      <c r="I16" s="65">
        <v>-28200</v>
      </c>
    </row>
    <row r="17" spans="1:9" ht="25.15" customHeight="1">
      <c r="A17" s="262" t="s">
        <v>179</v>
      </c>
      <c r="B17" s="262"/>
      <c r="C17" s="262"/>
      <c r="D17" s="262"/>
      <c r="E17" s="262"/>
      <c r="F17" s="262"/>
      <c r="G17" s="64">
        <v>10</v>
      </c>
      <c r="H17" s="65">
        <v>930551</v>
      </c>
      <c r="I17" s="65">
        <v>415987</v>
      </c>
    </row>
    <row r="18" spans="1:9" ht="28.15" customHeight="1">
      <c r="A18" s="278" t="s">
        <v>306</v>
      </c>
      <c r="B18" s="278"/>
      <c r="C18" s="278"/>
      <c r="D18" s="278"/>
      <c r="E18" s="278"/>
      <c r="F18" s="278"/>
      <c r="G18" s="66">
        <v>11</v>
      </c>
      <c r="H18" s="67">
        <f>H8+H9</f>
        <v>31726161</v>
      </c>
      <c r="I18" s="67">
        <f>I8+I9</f>
        <v>27758082</v>
      </c>
    </row>
    <row r="19" spans="1:9" ht="12.75" customHeight="1">
      <c r="A19" s="282" t="s">
        <v>180</v>
      </c>
      <c r="B19" s="282"/>
      <c r="C19" s="282"/>
      <c r="D19" s="282"/>
      <c r="E19" s="282"/>
      <c r="F19" s="282"/>
      <c r="G19" s="66">
        <v>12</v>
      </c>
      <c r="H19" s="67">
        <f>H20+H21+H22+H23</f>
        <v>-11890449</v>
      </c>
      <c r="I19" s="67">
        <f>I20+I21+I22+I23</f>
        <v>-10045286</v>
      </c>
    </row>
    <row r="20" spans="1:9" ht="12.75" customHeight="1">
      <c r="A20" s="262" t="s">
        <v>181</v>
      </c>
      <c r="B20" s="262"/>
      <c r="C20" s="262"/>
      <c r="D20" s="262"/>
      <c r="E20" s="262"/>
      <c r="F20" s="262"/>
      <c r="G20" s="64">
        <v>13</v>
      </c>
      <c r="H20" s="65">
        <v>4233150</v>
      </c>
      <c r="I20" s="65">
        <v>-12110365</v>
      </c>
    </row>
    <row r="21" spans="1:9" ht="12.75" customHeight="1">
      <c r="A21" s="262" t="s">
        <v>182</v>
      </c>
      <c r="B21" s="262"/>
      <c r="C21" s="262"/>
      <c r="D21" s="262"/>
      <c r="E21" s="262"/>
      <c r="F21" s="262"/>
      <c r="G21" s="64">
        <v>14</v>
      </c>
      <c r="H21" s="65">
        <v>-18724204</v>
      </c>
      <c r="I21" s="65">
        <v>1877153</v>
      </c>
    </row>
    <row r="22" spans="1:9" ht="12.75" customHeight="1">
      <c r="A22" s="262" t="s">
        <v>183</v>
      </c>
      <c r="B22" s="262"/>
      <c r="C22" s="262"/>
      <c r="D22" s="262"/>
      <c r="E22" s="262"/>
      <c r="F22" s="262"/>
      <c r="G22" s="64">
        <v>15</v>
      </c>
      <c r="H22" s="65">
        <v>3295126</v>
      </c>
      <c r="I22" s="65">
        <v>439052</v>
      </c>
    </row>
    <row r="23" spans="1:9" ht="12.75" customHeight="1">
      <c r="A23" s="262" t="s">
        <v>184</v>
      </c>
      <c r="B23" s="262"/>
      <c r="C23" s="262"/>
      <c r="D23" s="262"/>
      <c r="E23" s="262"/>
      <c r="F23" s="262"/>
      <c r="G23" s="64">
        <v>16</v>
      </c>
      <c r="H23" s="65">
        <v>-694521</v>
      </c>
      <c r="I23" s="65">
        <v>-251126</v>
      </c>
    </row>
    <row r="24" spans="1:9" ht="12.75" customHeight="1">
      <c r="A24" s="278" t="s">
        <v>185</v>
      </c>
      <c r="B24" s="278"/>
      <c r="C24" s="278"/>
      <c r="D24" s="278"/>
      <c r="E24" s="278"/>
      <c r="F24" s="278"/>
      <c r="G24" s="66">
        <v>17</v>
      </c>
      <c r="H24" s="67">
        <f>H18+H19</f>
        <v>19835712</v>
      </c>
      <c r="I24" s="67">
        <f>I18+I19</f>
        <v>17712796</v>
      </c>
    </row>
    <row r="25" spans="1:9" ht="12.75" customHeight="1">
      <c r="A25" s="228" t="s">
        <v>186</v>
      </c>
      <c r="B25" s="228"/>
      <c r="C25" s="228"/>
      <c r="D25" s="228"/>
      <c r="E25" s="228"/>
      <c r="F25" s="228"/>
      <c r="G25" s="64">
        <v>18</v>
      </c>
      <c r="H25" s="65">
        <v>-232355</v>
      </c>
      <c r="I25" s="65">
        <v>-761155</v>
      </c>
    </row>
    <row r="26" spans="1:9" ht="12.75" customHeight="1">
      <c r="A26" s="228" t="s">
        <v>187</v>
      </c>
      <c r="B26" s="228"/>
      <c r="C26" s="228"/>
      <c r="D26" s="228"/>
      <c r="E26" s="228"/>
      <c r="F26" s="228"/>
      <c r="G26" s="64">
        <v>19</v>
      </c>
      <c r="H26" s="65">
        <v>-2858044</v>
      </c>
      <c r="I26" s="65">
        <v>-6654232</v>
      </c>
    </row>
    <row r="27" spans="1:9" ht="25.9" customHeight="1">
      <c r="A27" s="279" t="s">
        <v>188</v>
      </c>
      <c r="B27" s="279"/>
      <c r="C27" s="279"/>
      <c r="D27" s="279"/>
      <c r="E27" s="279"/>
      <c r="F27" s="279"/>
      <c r="G27" s="66">
        <v>20</v>
      </c>
      <c r="H27" s="67">
        <f>H24+H25+H26</f>
        <v>16745313</v>
      </c>
      <c r="I27" s="67">
        <f>I24+I25+I26</f>
        <v>10297409</v>
      </c>
    </row>
    <row r="28" spans="1:9">
      <c r="A28" s="280" t="s">
        <v>189</v>
      </c>
      <c r="B28" s="280"/>
      <c r="C28" s="280"/>
      <c r="D28" s="280"/>
      <c r="E28" s="280"/>
      <c r="F28" s="280"/>
      <c r="G28" s="280"/>
      <c r="H28" s="280"/>
      <c r="I28" s="280"/>
    </row>
    <row r="29" spans="1:9" ht="30.6" customHeight="1">
      <c r="A29" s="228" t="s">
        <v>190</v>
      </c>
      <c r="B29" s="228"/>
      <c r="C29" s="228"/>
      <c r="D29" s="228"/>
      <c r="E29" s="228"/>
      <c r="F29" s="228"/>
      <c r="G29" s="64">
        <v>21</v>
      </c>
      <c r="H29" s="68">
        <v>8964</v>
      </c>
      <c r="I29" s="68">
        <v>355980</v>
      </c>
    </row>
    <row r="30" spans="1:9" ht="12.75" customHeight="1">
      <c r="A30" s="228" t="s">
        <v>191</v>
      </c>
      <c r="B30" s="228"/>
      <c r="C30" s="228"/>
      <c r="D30" s="228"/>
      <c r="E30" s="228"/>
      <c r="F30" s="228"/>
      <c r="G30" s="64">
        <v>22</v>
      </c>
      <c r="H30" s="68">
        <v>0</v>
      </c>
      <c r="I30" s="68">
        <v>0</v>
      </c>
    </row>
    <row r="31" spans="1:9" ht="12.75" customHeight="1">
      <c r="A31" s="228" t="s">
        <v>192</v>
      </c>
      <c r="B31" s="228"/>
      <c r="C31" s="228"/>
      <c r="D31" s="228"/>
      <c r="E31" s="228"/>
      <c r="F31" s="228"/>
      <c r="G31" s="64">
        <v>23</v>
      </c>
      <c r="H31" s="68">
        <v>640890</v>
      </c>
      <c r="I31" s="68">
        <v>1705210</v>
      </c>
    </row>
    <row r="32" spans="1:9" ht="12.75" customHeight="1">
      <c r="A32" s="228" t="s">
        <v>193</v>
      </c>
      <c r="B32" s="228"/>
      <c r="C32" s="228"/>
      <c r="D32" s="228"/>
      <c r="E32" s="228"/>
      <c r="F32" s="228"/>
      <c r="G32" s="64">
        <v>24</v>
      </c>
      <c r="H32" s="68">
        <v>0</v>
      </c>
      <c r="I32" s="68">
        <v>874</v>
      </c>
    </row>
    <row r="33" spans="1:9" ht="12.75" customHeight="1">
      <c r="A33" s="228" t="s">
        <v>194</v>
      </c>
      <c r="B33" s="228"/>
      <c r="C33" s="228"/>
      <c r="D33" s="228"/>
      <c r="E33" s="228"/>
      <c r="F33" s="228"/>
      <c r="G33" s="64">
        <v>25</v>
      </c>
      <c r="H33" s="68">
        <v>792336</v>
      </c>
      <c r="I33" s="68">
        <v>0</v>
      </c>
    </row>
    <row r="34" spans="1:9" ht="12.75" customHeight="1">
      <c r="A34" s="228" t="s">
        <v>195</v>
      </c>
      <c r="B34" s="228"/>
      <c r="C34" s="228"/>
      <c r="D34" s="228"/>
      <c r="E34" s="228"/>
      <c r="F34" s="228"/>
      <c r="G34" s="64">
        <v>26</v>
      </c>
      <c r="H34" s="68">
        <v>0</v>
      </c>
      <c r="I34" s="68">
        <v>0</v>
      </c>
    </row>
    <row r="35" spans="1:9" ht="26.65" customHeight="1">
      <c r="A35" s="278" t="s">
        <v>196</v>
      </c>
      <c r="B35" s="278"/>
      <c r="C35" s="278"/>
      <c r="D35" s="278"/>
      <c r="E35" s="278"/>
      <c r="F35" s="278"/>
      <c r="G35" s="66">
        <v>27</v>
      </c>
      <c r="H35" s="69">
        <f>H29+H30+H31+H32+H33+H34</f>
        <v>1442190</v>
      </c>
      <c r="I35" s="69">
        <f>I29+I30+I31+I32+I33+I34</f>
        <v>2062064</v>
      </c>
    </row>
    <row r="36" spans="1:9" ht="22.9" customHeight="1">
      <c r="A36" s="228" t="s">
        <v>197</v>
      </c>
      <c r="B36" s="228"/>
      <c r="C36" s="228"/>
      <c r="D36" s="228"/>
      <c r="E36" s="228"/>
      <c r="F36" s="228"/>
      <c r="G36" s="64">
        <v>28</v>
      </c>
      <c r="H36" s="68">
        <v>-2108900</v>
      </c>
      <c r="I36" s="68">
        <v>-2391977</v>
      </c>
    </row>
    <row r="37" spans="1:9" ht="12.75" customHeight="1">
      <c r="A37" s="228" t="s">
        <v>198</v>
      </c>
      <c r="B37" s="228"/>
      <c r="C37" s="228"/>
      <c r="D37" s="228"/>
      <c r="E37" s="228"/>
      <c r="F37" s="228"/>
      <c r="G37" s="64">
        <v>29</v>
      </c>
      <c r="H37" s="68">
        <v>0</v>
      </c>
      <c r="I37" s="68">
        <v>0</v>
      </c>
    </row>
    <row r="38" spans="1:9" ht="12.75" customHeight="1">
      <c r="A38" s="228" t="s">
        <v>199</v>
      </c>
      <c r="B38" s="228"/>
      <c r="C38" s="228"/>
      <c r="D38" s="228"/>
      <c r="E38" s="228"/>
      <c r="F38" s="228"/>
      <c r="G38" s="64">
        <v>30</v>
      </c>
      <c r="H38" s="68">
        <v>0</v>
      </c>
      <c r="I38" s="68">
        <v>0</v>
      </c>
    </row>
    <row r="39" spans="1:9" ht="12.75" customHeight="1">
      <c r="A39" s="228" t="s">
        <v>200</v>
      </c>
      <c r="B39" s="228"/>
      <c r="C39" s="228"/>
      <c r="D39" s="228"/>
      <c r="E39" s="228"/>
      <c r="F39" s="228"/>
      <c r="G39" s="64">
        <v>31</v>
      </c>
      <c r="H39" s="68">
        <v>0</v>
      </c>
      <c r="I39" s="68">
        <v>0</v>
      </c>
    </row>
    <row r="40" spans="1:9" ht="12.75" customHeight="1">
      <c r="A40" s="228" t="s">
        <v>201</v>
      </c>
      <c r="B40" s="228"/>
      <c r="C40" s="228"/>
      <c r="D40" s="228"/>
      <c r="E40" s="228"/>
      <c r="F40" s="228"/>
      <c r="G40" s="64">
        <v>32</v>
      </c>
      <c r="H40" s="68">
        <v>0</v>
      </c>
      <c r="I40" s="68">
        <v>0</v>
      </c>
    </row>
    <row r="41" spans="1:9" ht="24" customHeight="1">
      <c r="A41" s="278" t="s">
        <v>202</v>
      </c>
      <c r="B41" s="278"/>
      <c r="C41" s="278"/>
      <c r="D41" s="278"/>
      <c r="E41" s="278"/>
      <c r="F41" s="278"/>
      <c r="G41" s="66">
        <v>33</v>
      </c>
      <c r="H41" s="69">
        <f>H36+H37+H38+H39+H40</f>
        <v>-2108900</v>
      </c>
      <c r="I41" s="69">
        <f>I36+I37+I38+I39+I40</f>
        <v>-2391977</v>
      </c>
    </row>
    <row r="42" spans="1:9" ht="29.65" customHeight="1">
      <c r="A42" s="279" t="s">
        <v>203</v>
      </c>
      <c r="B42" s="279"/>
      <c r="C42" s="279"/>
      <c r="D42" s="279"/>
      <c r="E42" s="279"/>
      <c r="F42" s="279"/>
      <c r="G42" s="66">
        <v>34</v>
      </c>
      <c r="H42" s="69">
        <f>H35+H41</f>
        <v>-666710</v>
      </c>
      <c r="I42" s="69">
        <f>I35+I41</f>
        <v>-329913</v>
      </c>
    </row>
    <row r="43" spans="1:9">
      <c r="A43" s="280" t="s">
        <v>204</v>
      </c>
      <c r="B43" s="280"/>
      <c r="C43" s="280"/>
      <c r="D43" s="280"/>
      <c r="E43" s="280"/>
      <c r="F43" s="280"/>
      <c r="G43" s="280"/>
      <c r="H43" s="280"/>
      <c r="I43" s="280"/>
    </row>
    <row r="44" spans="1:9" ht="12.75" customHeight="1">
      <c r="A44" s="228" t="s">
        <v>205</v>
      </c>
      <c r="B44" s="228"/>
      <c r="C44" s="228"/>
      <c r="D44" s="228"/>
      <c r="E44" s="228"/>
      <c r="F44" s="228"/>
      <c r="G44" s="64">
        <v>35</v>
      </c>
      <c r="H44" s="68">
        <v>0</v>
      </c>
      <c r="I44" s="68">
        <v>0</v>
      </c>
    </row>
    <row r="45" spans="1:9" ht="25.15" customHeight="1">
      <c r="A45" s="228" t="s">
        <v>206</v>
      </c>
      <c r="B45" s="228"/>
      <c r="C45" s="228"/>
      <c r="D45" s="228"/>
      <c r="E45" s="228"/>
      <c r="F45" s="228"/>
      <c r="G45" s="64">
        <v>36</v>
      </c>
      <c r="H45" s="68">
        <v>0</v>
      </c>
      <c r="I45" s="68">
        <v>0</v>
      </c>
    </row>
    <row r="46" spans="1:9" ht="12.75" customHeight="1">
      <c r="A46" s="228" t="s">
        <v>207</v>
      </c>
      <c r="B46" s="228"/>
      <c r="C46" s="228"/>
      <c r="D46" s="228"/>
      <c r="E46" s="228"/>
      <c r="F46" s="228"/>
      <c r="G46" s="64">
        <v>37</v>
      </c>
      <c r="H46" s="68">
        <v>0</v>
      </c>
      <c r="I46" s="68">
        <v>0</v>
      </c>
    </row>
    <row r="47" spans="1:9" ht="12.75" customHeight="1">
      <c r="A47" s="228" t="s">
        <v>208</v>
      </c>
      <c r="B47" s="228"/>
      <c r="C47" s="228"/>
      <c r="D47" s="228"/>
      <c r="E47" s="228"/>
      <c r="F47" s="228"/>
      <c r="G47" s="64">
        <v>38</v>
      </c>
      <c r="H47" s="68">
        <v>0</v>
      </c>
      <c r="I47" s="68">
        <v>0</v>
      </c>
    </row>
    <row r="48" spans="1:9" ht="22.15" customHeight="1">
      <c r="A48" s="278" t="s">
        <v>209</v>
      </c>
      <c r="B48" s="278"/>
      <c r="C48" s="278"/>
      <c r="D48" s="278"/>
      <c r="E48" s="278"/>
      <c r="F48" s="278"/>
      <c r="G48" s="66">
        <v>39</v>
      </c>
      <c r="H48" s="69">
        <f>H44+H45+H46+H47</f>
        <v>0</v>
      </c>
      <c r="I48" s="69">
        <f>I44+I45+I46+I47</f>
        <v>0</v>
      </c>
    </row>
    <row r="49" spans="1:9" ht="24.6" customHeight="1">
      <c r="A49" s="228" t="s">
        <v>305</v>
      </c>
      <c r="B49" s="228"/>
      <c r="C49" s="228"/>
      <c r="D49" s="228"/>
      <c r="E49" s="228"/>
      <c r="F49" s="228"/>
      <c r="G49" s="64">
        <v>40</v>
      </c>
      <c r="H49" s="68">
        <v>-2408121</v>
      </c>
      <c r="I49" s="68">
        <v>-1256372</v>
      </c>
    </row>
    <row r="50" spans="1:9" ht="12.75" customHeight="1">
      <c r="A50" s="228" t="s">
        <v>210</v>
      </c>
      <c r="B50" s="228"/>
      <c r="C50" s="228"/>
      <c r="D50" s="228"/>
      <c r="E50" s="228"/>
      <c r="F50" s="228"/>
      <c r="G50" s="64">
        <v>41</v>
      </c>
      <c r="H50" s="68">
        <v>-7934021</v>
      </c>
      <c r="I50" s="68">
        <v>-19896567</v>
      </c>
    </row>
    <row r="51" spans="1:9" ht="12.75" customHeight="1">
      <c r="A51" s="228" t="s">
        <v>211</v>
      </c>
      <c r="B51" s="228"/>
      <c r="C51" s="228"/>
      <c r="D51" s="228"/>
      <c r="E51" s="228"/>
      <c r="F51" s="228"/>
      <c r="G51" s="64">
        <v>42</v>
      </c>
      <c r="H51" s="68">
        <v>-2779015</v>
      </c>
      <c r="I51" s="68">
        <v>-2096919</v>
      </c>
    </row>
    <row r="52" spans="1:9" ht="22.9" customHeight="1">
      <c r="A52" s="228" t="s">
        <v>212</v>
      </c>
      <c r="B52" s="228"/>
      <c r="C52" s="228"/>
      <c r="D52" s="228"/>
      <c r="E52" s="228"/>
      <c r="F52" s="228"/>
      <c r="G52" s="64">
        <v>43</v>
      </c>
      <c r="H52" s="68">
        <v>-183760</v>
      </c>
      <c r="I52" s="68">
        <v>-627764</v>
      </c>
    </row>
    <row r="53" spans="1:9" ht="12.75" customHeight="1">
      <c r="A53" s="228" t="s">
        <v>213</v>
      </c>
      <c r="B53" s="228"/>
      <c r="C53" s="228"/>
      <c r="D53" s="228"/>
      <c r="E53" s="228"/>
      <c r="F53" s="228"/>
      <c r="G53" s="64">
        <v>44</v>
      </c>
      <c r="H53" s="68">
        <v>0</v>
      </c>
      <c r="I53" s="68">
        <v>0</v>
      </c>
    </row>
    <row r="54" spans="1:9" ht="30.6" customHeight="1">
      <c r="A54" s="278" t="s">
        <v>214</v>
      </c>
      <c r="B54" s="278"/>
      <c r="C54" s="278"/>
      <c r="D54" s="278"/>
      <c r="E54" s="278"/>
      <c r="F54" s="278"/>
      <c r="G54" s="66">
        <v>45</v>
      </c>
      <c r="H54" s="69">
        <f>H49+H50+H51+H52+H53</f>
        <v>-13304917</v>
      </c>
      <c r="I54" s="69">
        <f>I49+I50+I51+I52+I53</f>
        <v>-23877622</v>
      </c>
    </row>
    <row r="55" spans="1:9" ht="29.65" customHeight="1">
      <c r="A55" s="279" t="s">
        <v>215</v>
      </c>
      <c r="B55" s="279"/>
      <c r="C55" s="279"/>
      <c r="D55" s="279"/>
      <c r="E55" s="279"/>
      <c r="F55" s="279"/>
      <c r="G55" s="66">
        <v>46</v>
      </c>
      <c r="H55" s="69">
        <f>H48+H54</f>
        <v>-13304917</v>
      </c>
      <c r="I55" s="69">
        <f>I48+I54</f>
        <v>-23877622</v>
      </c>
    </row>
    <row r="56" spans="1:9">
      <c r="A56" s="228" t="s">
        <v>216</v>
      </c>
      <c r="B56" s="228"/>
      <c r="C56" s="228"/>
      <c r="D56" s="228"/>
      <c r="E56" s="228"/>
      <c r="F56" s="228"/>
      <c r="G56" s="64">
        <v>47</v>
      </c>
      <c r="H56" s="68">
        <v>9595</v>
      </c>
      <c r="I56" s="68">
        <v>-11966</v>
      </c>
    </row>
    <row r="57" spans="1:9" ht="26.65" customHeight="1">
      <c r="A57" s="279" t="s">
        <v>217</v>
      </c>
      <c r="B57" s="279"/>
      <c r="C57" s="279"/>
      <c r="D57" s="279"/>
      <c r="E57" s="279"/>
      <c r="F57" s="279"/>
      <c r="G57" s="66">
        <v>48</v>
      </c>
      <c r="H57" s="69">
        <f>H27+H42+H55+H56</f>
        <v>2783281</v>
      </c>
      <c r="I57" s="69">
        <f>I27+I42+I55+I56</f>
        <v>-13922092</v>
      </c>
    </row>
    <row r="58" spans="1:9">
      <c r="A58" s="281" t="s">
        <v>218</v>
      </c>
      <c r="B58" s="281"/>
      <c r="C58" s="281"/>
      <c r="D58" s="281"/>
      <c r="E58" s="281"/>
      <c r="F58" s="281"/>
      <c r="G58" s="64">
        <v>49</v>
      </c>
      <c r="H58" s="68">
        <v>69871698</v>
      </c>
      <c r="I58" s="68">
        <v>72654979</v>
      </c>
    </row>
    <row r="59" spans="1:9" ht="31.15" customHeight="1">
      <c r="A59" s="279" t="s">
        <v>219</v>
      </c>
      <c r="B59" s="279"/>
      <c r="C59" s="279"/>
      <c r="D59" s="279"/>
      <c r="E59" s="279"/>
      <c r="F59" s="279"/>
      <c r="G59" s="66">
        <v>50</v>
      </c>
      <c r="H59" s="69">
        <f>H57+H58</f>
        <v>72654979</v>
      </c>
      <c r="I59" s="69">
        <f>I57+I58</f>
        <v>58732887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2.75"/>
  <cols>
    <col min="1" max="7" width="9.28515625" style="1"/>
    <col min="8" max="9" width="22.28515625" style="18"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83" t="s">
        <v>220</v>
      </c>
      <c r="B1" s="284"/>
      <c r="C1" s="284"/>
      <c r="D1" s="284"/>
      <c r="E1" s="284"/>
      <c r="F1" s="284"/>
      <c r="G1" s="284"/>
      <c r="H1" s="284"/>
      <c r="I1" s="284"/>
    </row>
    <row r="2" spans="1:9" ht="12.75" customHeight="1">
      <c r="A2" s="267" t="s">
        <v>545</v>
      </c>
      <c r="B2" s="267"/>
      <c r="C2" s="267"/>
      <c r="D2" s="267"/>
      <c r="E2" s="267"/>
      <c r="F2" s="267"/>
      <c r="G2" s="267"/>
      <c r="H2" s="267"/>
      <c r="I2" s="267"/>
    </row>
    <row r="3" spans="1:9">
      <c r="A3" s="292" t="s">
        <v>446</v>
      </c>
      <c r="B3" s="293"/>
      <c r="C3" s="293"/>
      <c r="D3" s="293"/>
      <c r="E3" s="293"/>
      <c r="F3" s="293"/>
      <c r="G3" s="293"/>
      <c r="H3" s="293"/>
      <c r="I3" s="293"/>
    </row>
    <row r="4" spans="1:9" ht="12.75" customHeight="1">
      <c r="A4" s="285" t="s">
        <v>464</v>
      </c>
      <c r="B4" s="241"/>
      <c r="C4" s="241"/>
      <c r="D4" s="241"/>
      <c r="E4" s="241"/>
      <c r="F4" s="241"/>
      <c r="G4" s="241"/>
      <c r="H4" s="241"/>
      <c r="I4" s="242"/>
    </row>
    <row r="5" spans="1:9" ht="24" thickBot="1">
      <c r="A5" s="307" t="s">
        <v>2</v>
      </c>
      <c r="B5" s="308"/>
      <c r="C5" s="308"/>
      <c r="D5" s="308"/>
      <c r="E5" s="308"/>
      <c r="F5" s="309"/>
      <c r="G5" s="13" t="s">
        <v>103</v>
      </c>
      <c r="H5" s="19" t="s">
        <v>301</v>
      </c>
      <c r="I5" s="19" t="s">
        <v>279</v>
      </c>
    </row>
    <row r="6" spans="1:9">
      <c r="A6" s="298">
        <v>1</v>
      </c>
      <c r="B6" s="299"/>
      <c r="C6" s="299"/>
      <c r="D6" s="299"/>
      <c r="E6" s="299"/>
      <c r="F6" s="300"/>
      <c r="G6" s="14">
        <v>2</v>
      </c>
      <c r="H6" s="20" t="s">
        <v>167</v>
      </c>
      <c r="I6" s="20" t="s">
        <v>168</v>
      </c>
    </row>
    <row r="7" spans="1:9">
      <c r="A7" s="303" t="s">
        <v>169</v>
      </c>
      <c r="B7" s="304"/>
      <c r="C7" s="304"/>
      <c r="D7" s="304"/>
      <c r="E7" s="304"/>
      <c r="F7" s="304"/>
      <c r="G7" s="304"/>
      <c r="H7" s="304"/>
      <c r="I7" s="305"/>
    </row>
    <row r="8" spans="1:9">
      <c r="A8" s="306" t="s">
        <v>221</v>
      </c>
      <c r="B8" s="306"/>
      <c r="C8" s="306"/>
      <c r="D8" s="306"/>
      <c r="E8" s="306"/>
      <c r="F8" s="306"/>
      <c r="G8" s="15">
        <v>1</v>
      </c>
      <c r="H8" s="22">
        <v>0</v>
      </c>
      <c r="I8" s="22">
        <v>0</v>
      </c>
    </row>
    <row r="9" spans="1:9">
      <c r="A9" s="290" t="s">
        <v>222</v>
      </c>
      <c r="B9" s="290"/>
      <c r="C9" s="290"/>
      <c r="D9" s="290"/>
      <c r="E9" s="290"/>
      <c r="F9" s="290"/>
      <c r="G9" s="16">
        <v>2</v>
      </c>
      <c r="H9" s="22">
        <v>0</v>
      </c>
      <c r="I9" s="22">
        <v>0</v>
      </c>
    </row>
    <row r="10" spans="1:9">
      <c r="A10" s="290" t="s">
        <v>223</v>
      </c>
      <c r="B10" s="290"/>
      <c r="C10" s="290"/>
      <c r="D10" s="290"/>
      <c r="E10" s="290"/>
      <c r="F10" s="290"/>
      <c r="G10" s="16">
        <v>3</v>
      </c>
      <c r="H10" s="22">
        <v>0</v>
      </c>
      <c r="I10" s="22">
        <v>0</v>
      </c>
    </row>
    <row r="11" spans="1:9">
      <c r="A11" s="290" t="s">
        <v>224</v>
      </c>
      <c r="B11" s="290"/>
      <c r="C11" s="290"/>
      <c r="D11" s="290"/>
      <c r="E11" s="290"/>
      <c r="F11" s="290"/>
      <c r="G11" s="16">
        <v>4</v>
      </c>
      <c r="H11" s="22">
        <v>0</v>
      </c>
      <c r="I11" s="22">
        <v>0</v>
      </c>
    </row>
    <row r="12" spans="1:9">
      <c r="A12" s="290" t="s">
        <v>393</v>
      </c>
      <c r="B12" s="290"/>
      <c r="C12" s="290"/>
      <c r="D12" s="290"/>
      <c r="E12" s="290"/>
      <c r="F12" s="290"/>
      <c r="G12" s="16">
        <v>5</v>
      </c>
      <c r="H12" s="22">
        <v>0</v>
      </c>
      <c r="I12" s="22">
        <v>0</v>
      </c>
    </row>
    <row r="13" spans="1:9">
      <c r="A13" s="291" t="s">
        <v>394</v>
      </c>
      <c r="B13" s="291"/>
      <c r="C13" s="291"/>
      <c r="D13" s="291"/>
      <c r="E13" s="291"/>
      <c r="F13" s="291"/>
      <c r="G13" s="54">
        <v>6</v>
      </c>
      <c r="H13" s="57">
        <f>SUM(H8:H12)</f>
        <v>0</v>
      </c>
      <c r="I13" s="57">
        <f>SUM(I8:I12)</f>
        <v>0</v>
      </c>
    </row>
    <row r="14" spans="1:9" ht="12.75" customHeight="1">
      <c r="A14" s="290" t="s">
        <v>395</v>
      </c>
      <c r="B14" s="290"/>
      <c r="C14" s="290"/>
      <c r="D14" s="290"/>
      <c r="E14" s="290"/>
      <c r="F14" s="290"/>
      <c r="G14" s="16">
        <v>7</v>
      </c>
      <c r="H14" s="22">
        <v>0</v>
      </c>
      <c r="I14" s="22">
        <v>0</v>
      </c>
    </row>
    <row r="15" spans="1:9" ht="12.75" customHeight="1">
      <c r="A15" s="290" t="s">
        <v>396</v>
      </c>
      <c r="B15" s="290"/>
      <c r="C15" s="290"/>
      <c r="D15" s="290"/>
      <c r="E15" s="290"/>
      <c r="F15" s="290"/>
      <c r="G15" s="16">
        <v>8</v>
      </c>
      <c r="H15" s="22">
        <v>0</v>
      </c>
      <c r="I15" s="22">
        <v>0</v>
      </c>
    </row>
    <row r="16" spans="1:9" ht="12.75" customHeight="1">
      <c r="A16" s="290" t="s">
        <v>397</v>
      </c>
      <c r="B16" s="290"/>
      <c r="C16" s="290"/>
      <c r="D16" s="290"/>
      <c r="E16" s="290"/>
      <c r="F16" s="290"/>
      <c r="G16" s="16">
        <v>9</v>
      </c>
      <c r="H16" s="22">
        <v>0</v>
      </c>
      <c r="I16" s="22">
        <v>0</v>
      </c>
    </row>
    <row r="17" spans="1:9" ht="12.75" customHeight="1">
      <c r="A17" s="290" t="s">
        <v>398</v>
      </c>
      <c r="B17" s="290"/>
      <c r="C17" s="290"/>
      <c r="D17" s="290"/>
      <c r="E17" s="290"/>
      <c r="F17" s="290"/>
      <c r="G17" s="16">
        <v>10</v>
      </c>
      <c r="H17" s="22">
        <v>0</v>
      </c>
      <c r="I17" s="22">
        <v>0</v>
      </c>
    </row>
    <row r="18" spans="1:9" ht="12.75" customHeight="1">
      <c r="A18" s="290" t="s">
        <v>399</v>
      </c>
      <c r="B18" s="290"/>
      <c r="C18" s="290"/>
      <c r="D18" s="290"/>
      <c r="E18" s="290"/>
      <c r="F18" s="290"/>
      <c r="G18" s="16">
        <v>11</v>
      </c>
      <c r="H18" s="22">
        <v>0</v>
      </c>
      <c r="I18" s="22">
        <v>0</v>
      </c>
    </row>
    <row r="19" spans="1:9" ht="12.75" customHeight="1">
      <c r="A19" s="290" t="s">
        <v>400</v>
      </c>
      <c r="B19" s="290"/>
      <c r="C19" s="290"/>
      <c r="D19" s="290"/>
      <c r="E19" s="290"/>
      <c r="F19" s="290"/>
      <c r="G19" s="16">
        <v>12</v>
      </c>
      <c r="H19" s="22">
        <v>0</v>
      </c>
      <c r="I19" s="22">
        <v>0</v>
      </c>
    </row>
    <row r="20" spans="1:9" ht="26.25" customHeight="1">
      <c r="A20" s="291" t="s">
        <v>401</v>
      </c>
      <c r="B20" s="291"/>
      <c r="C20" s="291"/>
      <c r="D20" s="291"/>
      <c r="E20" s="291"/>
      <c r="F20" s="291"/>
      <c r="G20" s="54">
        <v>13</v>
      </c>
      <c r="H20" s="57">
        <f>SUM(H14:H19)</f>
        <v>0</v>
      </c>
      <c r="I20" s="57">
        <f>SUM(I14:I19)</f>
        <v>0</v>
      </c>
    </row>
    <row r="21" spans="1:9" ht="27.6" customHeight="1">
      <c r="A21" s="302" t="s">
        <v>402</v>
      </c>
      <c r="B21" s="302"/>
      <c r="C21" s="302"/>
      <c r="D21" s="302"/>
      <c r="E21" s="302"/>
      <c r="F21" s="302"/>
      <c r="G21" s="55">
        <v>14</v>
      </c>
      <c r="H21" s="23">
        <f>H13+H20</f>
        <v>0</v>
      </c>
      <c r="I21" s="23">
        <f>I13+I20</f>
        <v>0</v>
      </c>
    </row>
    <row r="22" spans="1:9">
      <c r="A22" s="303" t="s">
        <v>189</v>
      </c>
      <c r="B22" s="304"/>
      <c r="C22" s="304"/>
      <c r="D22" s="304"/>
      <c r="E22" s="304"/>
      <c r="F22" s="304"/>
      <c r="G22" s="304"/>
      <c r="H22" s="304"/>
      <c r="I22" s="305"/>
    </row>
    <row r="23" spans="1:9" ht="26.65" customHeight="1">
      <c r="A23" s="306" t="s">
        <v>225</v>
      </c>
      <c r="B23" s="306"/>
      <c r="C23" s="306"/>
      <c r="D23" s="306"/>
      <c r="E23" s="306"/>
      <c r="F23" s="306"/>
      <c r="G23" s="15">
        <v>15</v>
      </c>
      <c r="H23" s="22">
        <v>0</v>
      </c>
      <c r="I23" s="22">
        <v>0</v>
      </c>
    </row>
    <row r="24" spans="1:9" ht="12.75" customHeight="1">
      <c r="A24" s="290" t="s">
        <v>226</v>
      </c>
      <c r="B24" s="290"/>
      <c r="C24" s="290"/>
      <c r="D24" s="290"/>
      <c r="E24" s="290"/>
      <c r="F24" s="290"/>
      <c r="G24" s="15">
        <v>16</v>
      </c>
      <c r="H24" s="22">
        <v>0</v>
      </c>
      <c r="I24" s="22">
        <v>0</v>
      </c>
    </row>
    <row r="25" spans="1:9" ht="12.75" customHeight="1">
      <c r="A25" s="290" t="s">
        <v>227</v>
      </c>
      <c r="B25" s="290"/>
      <c r="C25" s="290"/>
      <c r="D25" s="290"/>
      <c r="E25" s="290"/>
      <c r="F25" s="290"/>
      <c r="G25" s="15">
        <v>17</v>
      </c>
      <c r="H25" s="22">
        <v>0</v>
      </c>
      <c r="I25" s="22">
        <v>0</v>
      </c>
    </row>
    <row r="26" spans="1:9" ht="12.75" customHeight="1">
      <c r="A26" s="290" t="s">
        <v>228</v>
      </c>
      <c r="B26" s="290"/>
      <c r="C26" s="290"/>
      <c r="D26" s="290"/>
      <c r="E26" s="290"/>
      <c r="F26" s="290"/>
      <c r="G26" s="15">
        <v>18</v>
      </c>
      <c r="H26" s="22">
        <v>0</v>
      </c>
      <c r="I26" s="22">
        <v>0</v>
      </c>
    </row>
    <row r="27" spans="1:9" ht="12.75" customHeight="1">
      <c r="A27" s="290" t="s">
        <v>229</v>
      </c>
      <c r="B27" s="290"/>
      <c r="C27" s="290"/>
      <c r="D27" s="290"/>
      <c r="E27" s="290"/>
      <c r="F27" s="290"/>
      <c r="G27" s="15">
        <v>19</v>
      </c>
      <c r="H27" s="22">
        <v>0</v>
      </c>
      <c r="I27" s="22">
        <v>0</v>
      </c>
    </row>
    <row r="28" spans="1:9" ht="12.75" customHeight="1">
      <c r="A28" s="290" t="s">
        <v>230</v>
      </c>
      <c r="B28" s="290"/>
      <c r="C28" s="290"/>
      <c r="D28" s="290"/>
      <c r="E28" s="290"/>
      <c r="F28" s="290"/>
      <c r="G28" s="15">
        <v>20</v>
      </c>
      <c r="H28" s="22">
        <v>0</v>
      </c>
      <c r="I28" s="22">
        <v>0</v>
      </c>
    </row>
    <row r="29" spans="1:9" ht="24" customHeight="1">
      <c r="A29" s="296" t="s">
        <v>403</v>
      </c>
      <c r="B29" s="296"/>
      <c r="C29" s="296"/>
      <c r="D29" s="296"/>
      <c r="E29" s="296"/>
      <c r="F29" s="296"/>
      <c r="G29" s="54">
        <v>21</v>
      </c>
      <c r="H29" s="58">
        <f>SUM(H23:H28)</f>
        <v>0</v>
      </c>
      <c r="I29" s="58">
        <f>SUM(I23:I28)</f>
        <v>0</v>
      </c>
    </row>
    <row r="30" spans="1:9" ht="27" customHeight="1">
      <c r="A30" s="290" t="s">
        <v>231</v>
      </c>
      <c r="B30" s="290"/>
      <c r="C30" s="290"/>
      <c r="D30" s="290"/>
      <c r="E30" s="290"/>
      <c r="F30" s="290"/>
      <c r="G30" s="16">
        <v>22</v>
      </c>
      <c r="H30" s="22">
        <v>0</v>
      </c>
      <c r="I30" s="22">
        <v>0</v>
      </c>
    </row>
    <row r="31" spans="1:9" ht="12.75" customHeight="1">
      <c r="A31" s="290" t="s">
        <v>232</v>
      </c>
      <c r="B31" s="290"/>
      <c r="C31" s="290"/>
      <c r="D31" s="290"/>
      <c r="E31" s="290"/>
      <c r="F31" s="290"/>
      <c r="G31" s="16">
        <v>23</v>
      </c>
      <c r="H31" s="22">
        <v>0</v>
      </c>
      <c r="I31" s="22">
        <v>0</v>
      </c>
    </row>
    <row r="32" spans="1:9" ht="12.75" customHeight="1">
      <c r="A32" s="290" t="s">
        <v>404</v>
      </c>
      <c r="B32" s="290"/>
      <c r="C32" s="290"/>
      <c r="D32" s="290"/>
      <c r="E32" s="290"/>
      <c r="F32" s="290"/>
      <c r="G32" s="16">
        <v>24</v>
      </c>
      <c r="H32" s="22">
        <v>0</v>
      </c>
      <c r="I32" s="22">
        <v>0</v>
      </c>
    </row>
    <row r="33" spans="1:9" ht="12.75" customHeight="1">
      <c r="A33" s="290" t="s">
        <v>233</v>
      </c>
      <c r="B33" s="290"/>
      <c r="C33" s="290"/>
      <c r="D33" s="290"/>
      <c r="E33" s="290"/>
      <c r="F33" s="290"/>
      <c r="G33" s="16">
        <v>25</v>
      </c>
      <c r="H33" s="22">
        <v>0</v>
      </c>
      <c r="I33" s="22">
        <v>0</v>
      </c>
    </row>
    <row r="34" spans="1:9" ht="12.75" customHeight="1">
      <c r="A34" s="290" t="s">
        <v>234</v>
      </c>
      <c r="B34" s="290"/>
      <c r="C34" s="290"/>
      <c r="D34" s="290"/>
      <c r="E34" s="290"/>
      <c r="F34" s="290"/>
      <c r="G34" s="16">
        <v>26</v>
      </c>
      <c r="H34" s="22">
        <v>0</v>
      </c>
      <c r="I34" s="22">
        <v>0</v>
      </c>
    </row>
    <row r="35" spans="1:9" ht="25.9" customHeight="1">
      <c r="A35" s="296" t="s">
        <v>405</v>
      </c>
      <c r="B35" s="296"/>
      <c r="C35" s="296"/>
      <c r="D35" s="296"/>
      <c r="E35" s="296"/>
      <c r="F35" s="296"/>
      <c r="G35" s="54">
        <v>27</v>
      </c>
      <c r="H35" s="58">
        <f>SUM(H30:H34)</f>
        <v>0</v>
      </c>
      <c r="I35" s="58">
        <f>SUM(I30:I34)</f>
        <v>0</v>
      </c>
    </row>
    <row r="36" spans="1:9" ht="28.15" customHeight="1">
      <c r="A36" s="302" t="s">
        <v>406</v>
      </c>
      <c r="B36" s="302"/>
      <c r="C36" s="302"/>
      <c r="D36" s="302"/>
      <c r="E36" s="302"/>
      <c r="F36" s="302"/>
      <c r="G36" s="55">
        <v>28</v>
      </c>
      <c r="H36" s="59">
        <f>H29+H35</f>
        <v>0</v>
      </c>
      <c r="I36" s="59">
        <f>I29+I35</f>
        <v>0</v>
      </c>
    </row>
    <row r="37" spans="1:9">
      <c r="A37" s="303" t="s">
        <v>204</v>
      </c>
      <c r="B37" s="304"/>
      <c r="C37" s="304"/>
      <c r="D37" s="304"/>
      <c r="E37" s="304"/>
      <c r="F37" s="304"/>
      <c r="G37" s="304">
        <v>0</v>
      </c>
      <c r="H37" s="304"/>
      <c r="I37" s="305"/>
    </row>
    <row r="38" spans="1:9" ht="12.75" customHeight="1">
      <c r="A38" s="310" t="s">
        <v>235</v>
      </c>
      <c r="B38" s="310"/>
      <c r="C38" s="310"/>
      <c r="D38" s="310"/>
      <c r="E38" s="310"/>
      <c r="F38" s="310"/>
      <c r="G38" s="15">
        <v>29</v>
      </c>
      <c r="H38" s="22">
        <v>0</v>
      </c>
      <c r="I38" s="22">
        <v>0</v>
      </c>
    </row>
    <row r="39" spans="1:9" ht="25.15" customHeight="1">
      <c r="A39" s="295" t="s">
        <v>236</v>
      </c>
      <c r="B39" s="295"/>
      <c r="C39" s="295"/>
      <c r="D39" s="295"/>
      <c r="E39" s="295"/>
      <c r="F39" s="295"/>
      <c r="G39" s="16">
        <v>30</v>
      </c>
      <c r="H39" s="22">
        <v>0</v>
      </c>
      <c r="I39" s="22">
        <v>0</v>
      </c>
    </row>
    <row r="40" spans="1:9" ht="12.75" customHeight="1">
      <c r="A40" s="295" t="s">
        <v>237</v>
      </c>
      <c r="B40" s="295"/>
      <c r="C40" s="295"/>
      <c r="D40" s="295"/>
      <c r="E40" s="295"/>
      <c r="F40" s="295"/>
      <c r="G40" s="16">
        <v>31</v>
      </c>
      <c r="H40" s="22">
        <v>0</v>
      </c>
      <c r="I40" s="22">
        <v>0</v>
      </c>
    </row>
    <row r="41" spans="1:9" ht="12.75" customHeight="1">
      <c r="A41" s="295" t="s">
        <v>238</v>
      </c>
      <c r="B41" s="295"/>
      <c r="C41" s="295"/>
      <c r="D41" s="295"/>
      <c r="E41" s="295"/>
      <c r="F41" s="295"/>
      <c r="G41" s="16">
        <v>32</v>
      </c>
      <c r="H41" s="22">
        <v>0</v>
      </c>
      <c r="I41" s="22">
        <v>0</v>
      </c>
    </row>
    <row r="42" spans="1:9" ht="25.9" customHeight="1">
      <c r="A42" s="296" t="s">
        <v>407</v>
      </c>
      <c r="B42" s="296"/>
      <c r="C42" s="296"/>
      <c r="D42" s="296"/>
      <c r="E42" s="296"/>
      <c r="F42" s="296"/>
      <c r="G42" s="54">
        <v>33</v>
      </c>
      <c r="H42" s="58">
        <f>H41+H40+H39+H38</f>
        <v>0</v>
      </c>
      <c r="I42" s="58">
        <f>I41+I40+I39+I38</f>
        <v>0</v>
      </c>
    </row>
    <row r="43" spans="1:9" ht="24.6" customHeight="1">
      <c r="A43" s="295" t="s">
        <v>239</v>
      </c>
      <c r="B43" s="295"/>
      <c r="C43" s="295"/>
      <c r="D43" s="295"/>
      <c r="E43" s="295"/>
      <c r="F43" s="295"/>
      <c r="G43" s="16">
        <v>34</v>
      </c>
      <c r="H43" s="22">
        <v>0</v>
      </c>
      <c r="I43" s="22">
        <v>0</v>
      </c>
    </row>
    <row r="44" spans="1:9" ht="12.75" customHeight="1">
      <c r="A44" s="295" t="s">
        <v>240</v>
      </c>
      <c r="B44" s="295"/>
      <c r="C44" s="295"/>
      <c r="D44" s="295"/>
      <c r="E44" s="295"/>
      <c r="F44" s="295"/>
      <c r="G44" s="16">
        <v>35</v>
      </c>
      <c r="H44" s="22">
        <v>0</v>
      </c>
      <c r="I44" s="22">
        <v>0</v>
      </c>
    </row>
    <row r="45" spans="1:9" ht="12.75" customHeight="1">
      <c r="A45" s="295" t="s">
        <v>241</v>
      </c>
      <c r="B45" s="295"/>
      <c r="C45" s="295"/>
      <c r="D45" s="295"/>
      <c r="E45" s="295"/>
      <c r="F45" s="295"/>
      <c r="G45" s="16">
        <v>36</v>
      </c>
      <c r="H45" s="22">
        <v>0</v>
      </c>
      <c r="I45" s="22">
        <v>0</v>
      </c>
    </row>
    <row r="46" spans="1:9" ht="21" customHeight="1">
      <c r="A46" s="295" t="s">
        <v>242</v>
      </c>
      <c r="B46" s="295"/>
      <c r="C46" s="295"/>
      <c r="D46" s="295"/>
      <c r="E46" s="295"/>
      <c r="F46" s="295"/>
      <c r="G46" s="16">
        <v>37</v>
      </c>
      <c r="H46" s="22">
        <v>0</v>
      </c>
      <c r="I46" s="22">
        <v>0</v>
      </c>
    </row>
    <row r="47" spans="1:9" ht="12.75" customHeight="1">
      <c r="A47" s="295" t="s">
        <v>243</v>
      </c>
      <c r="B47" s="295"/>
      <c r="C47" s="295"/>
      <c r="D47" s="295"/>
      <c r="E47" s="295"/>
      <c r="F47" s="295"/>
      <c r="G47" s="16">
        <v>38</v>
      </c>
      <c r="H47" s="22">
        <v>0</v>
      </c>
      <c r="I47" s="22">
        <v>0</v>
      </c>
    </row>
    <row r="48" spans="1:9" ht="22.9" customHeight="1">
      <c r="A48" s="296" t="s">
        <v>408</v>
      </c>
      <c r="B48" s="296"/>
      <c r="C48" s="296"/>
      <c r="D48" s="296"/>
      <c r="E48" s="296"/>
      <c r="F48" s="296"/>
      <c r="G48" s="54">
        <v>39</v>
      </c>
      <c r="H48" s="58">
        <f>H47+H46+H45+H44+H43</f>
        <v>0</v>
      </c>
      <c r="I48" s="58">
        <f>I47+I46+I45+I44+I43</f>
        <v>0</v>
      </c>
    </row>
    <row r="49" spans="1:9" ht="25.9" customHeight="1">
      <c r="A49" s="297" t="s">
        <v>443</v>
      </c>
      <c r="B49" s="297"/>
      <c r="C49" s="297"/>
      <c r="D49" s="297"/>
      <c r="E49" s="297"/>
      <c r="F49" s="297"/>
      <c r="G49" s="54">
        <v>40</v>
      </c>
      <c r="H49" s="58">
        <f>H48+H42</f>
        <v>0</v>
      </c>
      <c r="I49" s="58">
        <f>I48+I42</f>
        <v>0</v>
      </c>
    </row>
    <row r="50" spans="1:9" ht="12.75" customHeight="1">
      <c r="A50" s="290" t="s">
        <v>244</v>
      </c>
      <c r="B50" s="290"/>
      <c r="C50" s="290"/>
      <c r="D50" s="290"/>
      <c r="E50" s="290"/>
      <c r="F50" s="290"/>
      <c r="G50" s="16">
        <v>41</v>
      </c>
      <c r="H50" s="22">
        <v>0</v>
      </c>
      <c r="I50" s="22">
        <v>0</v>
      </c>
    </row>
    <row r="51" spans="1:9" ht="25.9" customHeight="1">
      <c r="A51" s="297" t="s">
        <v>409</v>
      </c>
      <c r="B51" s="297"/>
      <c r="C51" s="297"/>
      <c r="D51" s="297"/>
      <c r="E51" s="297"/>
      <c r="F51" s="297"/>
      <c r="G51" s="54">
        <v>42</v>
      </c>
      <c r="H51" s="58">
        <f>H21+H36+H49+H50</f>
        <v>0</v>
      </c>
      <c r="I51" s="58">
        <f>I21+I36+I49+I50</f>
        <v>0</v>
      </c>
    </row>
    <row r="52" spans="1:9" ht="12.75" customHeight="1">
      <c r="A52" s="301" t="s">
        <v>218</v>
      </c>
      <c r="B52" s="301"/>
      <c r="C52" s="301"/>
      <c r="D52" s="301"/>
      <c r="E52" s="301"/>
      <c r="F52" s="301"/>
      <c r="G52" s="16">
        <v>43</v>
      </c>
      <c r="H52" s="22">
        <v>0</v>
      </c>
      <c r="I52" s="22">
        <v>0</v>
      </c>
    </row>
    <row r="53" spans="1:9" ht="31.9" customHeight="1">
      <c r="A53" s="294" t="s">
        <v>410</v>
      </c>
      <c r="B53" s="294"/>
      <c r="C53" s="294"/>
      <c r="D53" s="294"/>
      <c r="E53" s="294"/>
      <c r="F53" s="294"/>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cols>
    <col min="1" max="4" width="9.28515625" style="1"/>
    <col min="5" max="5" width="10.28515625" style="1" bestFit="1" customWidth="1"/>
    <col min="6" max="6" width="9.28515625" style="1"/>
    <col min="7" max="7" width="12.42578125" style="1" customWidth="1"/>
    <col min="8" max="25" width="13.42578125" style="18"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29" t="s">
        <v>245</v>
      </c>
      <c r="B1" s="330"/>
      <c r="C1" s="330"/>
      <c r="D1" s="330"/>
      <c r="E1" s="330"/>
      <c r="F1" s="330"/>
      <c r="G1" s="330"/>
      <c r="H1" s="330"/>
      <c r="I1" s="330"/>
      <c r="J1" s="330"/>
      <c r="K1" s="24"/>
    </row>
    <row r="2" spans="1:25" ht="15.75">
      <c r="A2" s="2"/>
      <c r="B2" s="3"/>
      <c r="C2" s="331" t="s">
        <v>246</v>
      </c>
      <c r="D2" s="331"/>
      <c r="E2" s="121">
        <v>45292</v>
      </c>
      <c r="F2" s="4" t="s">
        <v>0</v>
      </c>
      <c r="G2" s="121">
        <v>45657</v>
      </c>
      <c r="H2" s="25"/>
      <c r="I2" s="25"/>
      <c r="J2" s="25"/>
      <c r="K2" s="24"/>
      <c r="X2" s="26" t="s">
        <v>446</v>
      </c>
    </row>
    <row r="3" spans="1:25" ht="13.5" customHeight="1" thickBot="1">
      <c r="A3" s="332" t="s">
        <v>247</v>
      </c>
      <c r="B3" s="333"/>
      <c r="C3" s="333"/>
      <c r="D3" s="333"/>
      <c r="E3" s="333"/>
      <c r="F3" s="333"/>
      <c r="G3" s="336" t="s">
        <v>3</v>
      </c>
      <c r="H3" s="320" t="s">
        <v>248</v>
      </c>
      <c r="I3" s="320"/>
      <c r="J3" s="320"/>
      <c r="K3" s="320"/>
      <c r="L3" s="320"/>
      <c r="M3" s="320"/>
      <c r="N3" s="320"/>
      <c r="O3" s="320"/>
      <c r="P3" s="320"/>
      <c r="Q3" s="320"/>
      <c r="R3" s="320"/>
      <c r="S3" s="320"/>
      <c r="T3" s="320"/>
      <c r="U3" s="320"/>
      <c r="V3" s="320"/>
      <c r="W3" s="320"/>
      <c r="X3" s="320" t="s">
        <v>249</v>
      </c>
      <c r="Y3" s="322" t="s">
        <v>250</v>
      </c>
    </row>
    <row r="4" spans="1:25" ht="90.75" thickBot="1">
      <c r="A4" s="334"/>
      <c r="B4" s="335"/>
      <c r="C4" s="335"/>
      <c r="D4" s="335"/>
      <c r="E4" s="335"/>
      <c r="F4" s="335"/>
      <c r="G4" s="337"/>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21"/>
      <c r="Y4" s="323"/>
    </row>
    <row r="5" spans="1:25" ht="22.5">
      <c r="A5" s="324">
        <v>1</v>
      </c>
      <c r="B5" s="325"/>
      <c r="C5" s="325"/>
      <c r="D5" s="325"/>
      <c r="E5" s="325"/>
      <c r="F5" s="325"/>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6" t="s">
        <v>264</v>
      </c>
      <c r="B6" s="326"/>
      <c r="C6" s="326"/>
      <c r="D6" s="326"/>
      <c r="E6" s="326"/>
      <c r="F6" s="326"/>
      <c r="G6" s="326"/>
      <c r="H6" s="326"/>
      <c r="I6" s="326"/>
      <c r="J6" s="326"/>
      <c r="K6" s="326"/>
      <c r="L6" s="326"/>
      <c r="M6" s="326"/>
      <c r="N6" s="327"/>
      <c r="O6" s="327"/>
      <c r="P6" s="327"/>
      <c r="Q6" s="327"/>
      <c r="R6" s="327"/>
      <c r="S6" s="327"/>
      <c r="T6" s="327"/>
      <c r="U6" s="327"/>
      <c r="V6" s="327"/>
      <c r="W6" s="327"/>
      <c r="X6" s="327"/>
      <c r="Y6" s="328"/>
    </row>
    <row r="7" spans="1:25">
      <c r="A7" s="318" t="s">
        <v>298</v>
      </c>
      <c r="B7" s="318"/>
      <c r="C7" s="318"/>
      <c r="D7" s="318"/>
      <c r="E7" s="318"/>
      <c r="F7" s="318"/>
      <c r="G7" s="6">
        <v>1</v>
      </c>
      <c r="H7" s="31">
        <v>17674033</v>
      </c>
      <c r="I7" s="31">
        <v>0</v>
      </c>
      <c r="J7" s="31">
        <v>883702</v>
      </c>
      <c r="K7" s="31">
        <v>5352791</v>
      </c>
      <c r="L7" s="31">
        <v>2268251</v>
      </c>
      <c r="M7" s="31">
        <v>0</v>
      </c>
      <c r="N7" s="31">
        <v>0</v>
      </c>
      <c r="O7" s="31">
        <v>0</v>
      </c>
      <c r="P7" s="31">
        <v>0</v>
      </c>
      <c r="Q7" s="31">
        <v>0</v>
      </c>
      <c r="R7" s="31">
        <v>0</v>
      </c>
      <c r="S7" s="31">
        <v>0</v>
      </c>
      <c r="T7" s="31">
        <v>-2864</v>
      </c>
      <c r="U7" s="31">
        <v>36174536</v>
      </c>
      <c r="V7" s="31">
        <v>0</v>
      </c>
      <c r="W7" s="32">
        <f>H7+I7+J7+K7-L7+M7+N7+O7+P7+Q7+R7+U7+V7+S7+T7</f>
        <v>57813947</v>
      </c>
      <c r="X7" s="31">
        <v>0</v>
      </c>
      <c r="Y7" s="32">
        <f>W7+X7</f>
        <v>57813947</v>
      </c>
    </row>
    <row r="8" spans="1:25">
      <c r="A8" s="313" t="s">
        <v>265</v>
      </c>
      <c r="B8" s="313"/>
      <c r="C8" s="313"/>
      <c r="D8" s="313"/>
      <c r="E8" s="313"/>
      <c r="F8" s="313"/>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3" t="s">
        <v>266</v>
      </c>
      <c r="B9" s="313"/>
      <c r="C9" s="313"/>
      <c r="D9" s="313"/>
      <c r="E9" s="313"/>
      <c r="F9" s="313"/>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9" t="s">
        <v>299</v>
      </c>
      <c r="B10" s="319"/>
      <c r="C10" s="319"/>
      <c r="D10" s="319"/>
      <c r="E10" s="319"/>
      <c r="F10" s="319"/>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-2864</v>
      </c>
      <c r="U10" s="32">
        <f t="shared" si="2"/>
        <v>36174536</v>
      </c>
      <c r="V10" s="32">
        <f t="shared" si="2"/>
        <v>0</v>
      </c>
      <c r="W10" s="32">
        <f t="shared" si="2"/>
        <v>57813947</v>
      </c>
      <c r="X10" s="32">
        <f t="shared" si="2"/>
        <v>0</v>
      </c>
      <c r="Y10" s="32">
        <f t="shared" si="2"/>
        <v>57813947</v>
      </c>
    </row>
    <row r="11" spans="1:25">
      <c r="A11" s="313" t="s">
        <v>267</v>
      </c>
      <c r="B11" s="313"/>
      <c r="C11" s="313"/>
      <c r="D11" s="313"/>
      <c r="E11" s="313"/>
      <c r="F11" s="313"/>
      <c r="G11" s="6">
        <v>5</v>
      </c>
      <c r="H11" s="33">
        <v>0</v>
      </c>
      <c r="I11" s="33">
        <v>0</v>
      </c>
      <c r="J11" s="33">
        <v>0</v>
      </c>
      <c r="K11" s="33">
        <v>0</v>
      </c>
      <c r="L11" s="33">
        <v>0</v>
      </c>
      <c r="M11" s="33">
        <v>0</v>
      </c>
      <c r="N11" s="33">
        <v>0</v>
      </c>
      <c r="O11" s="33">
        <v>0</v>
      </c>
      <c r="P11" s="33">
        <v>0</v>
      </c>
      <c r="Q11" s="33">
        <v>0</v>
      </c>
      <c r="R11" s="33">
        <v>0</v>
      </c>
      <c r="S11" s="31">
        <v>0</v>
      </c>
      <c r="T11" s="31">
        <v>0</v>
      </c>
      <c r="U11" s="33">
        <v>0</v>
      </c>
      <c r="V11" s="31">
        <v>22194311</v>
      </c>
      <c r="W11" s="32">
        <f t="shared" ref="W11:W29" si="3">H11+I11+J11+K11-L11+M11+N11+O11+P11+Q11+R11+U11+V11+S11+T11</f>
        <v>22194311</v>
      </c>
      <c r="X11" s="31">
        <v>0</v>
      </c>
      <c r="Y11" s="32">
        <f t="shared" ref="Y11:Y29" si="4">W11+X11</f>
        <v>22194311</v>
      </c>
    </row>
    <row r="12" spans="1:25">
      <c r="A12" s="313" t="s">
        <v>268</v>
      </c>
      <c r="B12" s="313"/>
      <c r="C12" s="313"/>
      <c r="D12" s="313"/>
      <c r="E12" s="313"/>
      <c r="F12" s="313"/>
      <c r="G12" s="6">
        <v>6</v>
      </c>
      <c r="H12" s="33">
        <v>0</v>
      </c>
      <c r="I12" s="33">
        <v>0</v>
      </c>
      <c r="J12" s="33">
        <v>0</v>
      </c>
      <c r="K12" s="33">
        <v>0</v>
      </c>
      <c r="L12" s="33">
        <v>0</v>
      </c>
      <c r="M12" s="33">
        <v>0</v>
      </c>
      <c r="N12" s="31">
        <v>0</v>
      </c>
      <c r="O12" s="33">
        <v>0</v>
      </c>
      <c r="P12" s="33">
        <v>0</v>
      </c>
      <c r="Q12" s="33">
        <v>0</v>
      </c>
      <c r="R12" s="33">
        <v>0</v>
      </c>
      <c r="S12" s="31">
        <v>0</v>
      </c>
      <c r="T12" s="31">
        <v>2864</v>
      </c>
      <c r="U12" s="33">
        <v>0</v>
      </c>
      <c r="V12" s="33">
        <v>0</v>
      </c>
      <c r="W12" s="32">
        <f t="shared" si="3"/>
        <v>2864</v>
      </c>
      <c r="X12" s="31">
        <v>0</v>
      </c>
      <c r="Y12" s="32">
        <f t="shared" si="4"/>
        <v>2864</v>
      </c>
    </row>
    <row r="13" spans="1:25" ht="26.25" customHeight="1">
      <c r="A13" s="313" t="s">
        <v>269</v>
      </c>
      <c r="B13" s="313"/>
      <c r="C13" s="313"/>
      <c r="D13" s="313"/>
      <c r="E13" s="313"/>
      <c r="F13" s="313"/>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3" t="s">
        <v>417</v>
      </c>
      <c r="B14" s="313"/>
      <c r="C14" s="313"/>
      <c r="D14" s="313"/>
      <c r="E14" s="313"/>
      <c r="F14" s="313"/>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3" t="s">
        <v>270</v>
      </c>
      <c r="B15" s="313"/>
      <c r="C15" s="313"/>
      <c r="D15" s="313"/>
      <c r="E15" s="313"/>
      <c r="F15" s="313"/>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3" t="s">
        <v>271</v>
      </c>
      <c r="B16" s="313"/>
      <c r="C16" s="313"/>
      <c r="D16" s="313"/>
      <c r="E16" s="313"/>
      <c r="F16" s="313"/>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3" t="s">
        <v>272</v>
      </c>
      <c r="B17" s="313"/>
      <c r="C17" s="313"/>
      <c r="D17" s="313"/>
      <c r="E17" s="313"/>
      <c r="F17" s="313"/>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3" t="s">
        <v>273</v>
      </c>
      <c r="B18" s="313"/>
      <c r="C18" s="313"/>
      <c r="D18" s="313"/>
      <c r="E18" s="313"/>
      <c r="F18" s="313"/>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3" t="s">
        <v>274</v>
      </c>
      <c r="B19" s="313"/>
      <c r="C19" s="313"/>
      <c r="D19" s="313"/>
      <c r="E19" s="313"/>
      <c r="F19" s="313"/>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3" t="s">
        <v>275</v>
      </c>
      <c r="B20" s="313"/>
      <c r="C20" s="313"/>
      <c r="D20" s="313"/>
      <c r="E20" s="313"/>
      <c r="F20" s="313"/>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3" t="s">
        <v>418</v>
      </c>
      <c r="B21" s="313"/>
      <c r="C21" s="313"/>
      <c r="D21" s="313"/>
      <c r="E21" s="313"/>
      <c r="F21" s="313"/>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3" t="s">
        <v>419</v>
      </c>
      <c r="B22" s="313"/>
      <c r="C22" s="313"/>
      <c r="D22" s="313"/>
      <c r="E22" s="313"/>
      <c r="F22" s="313"/>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3" t="s">
        <v>420</v>
      </c>
      <c r="B23" s="313"/>
      <c r="C23" s="313"/>
      <c r="D23" s="313"/>
      <c r="E23" s="313"/>
      <c r="F23" s="313"/>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3" t="s">
        <v>276</v>
      </c>
      <c r="B24" s="313"/>
      <c r="C24" s="313"/>
      <c r="D24" s="313"/>
      <c r="E24" s="313"/>
      <c r="F24" s="313"/>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3" t="s">
        <v>421</v>
      </c>
      <c r="B25" s="313"/>
      <c r="C25" s="313"/>
      <c r="D25" s="313"/>
      <c r="E25" s="313"/>
      <c r="F25" s="313"/>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3" t="s">
        <v>429</v>
      </c>
      <c r="B26" s="313"/>
      <c r="C26" s="313"/>
      <c r="D26" s="313"/>
      <c r="E26" s="313"/>
      <c r="F26" s="313"/>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3" t="s">
        <v>422</v>
      </c>
      <c r="B27" s="313"/>
      <c r="C27" s="313"/>
      <c r="D27" s="313"/>
      <c r="E27" s="313"/>
      <c r="F27" s="313"/>
      <c r="G27" s="6">
        <v>21</v>
      </c>
      <c r="H27" s="31">
        <v>-3</v>
      </c>
      <c r="I27" s="31">
        <v>0</v>
      </c>
      <c r="J27" s="31">
        <v>3</v>
      </c>
      <c r="K27" s="31">
        <v>-1196128</v>
      </c>
      <c r="L27" s="31">
        <v>-1196128</v>
      </c>
      <c r="M27" s="31">
        <v>0</v>
      </c>
      <c r="N27" s="31">
        <v>0</v>
      </c>
      <c r="O27" s="31">
        <v>0</v>
      </c>
      <c r="P27" s="31">
        <v>0</v>
      </c>
      <c r="Q27" s="31">
        <v>0</v>
      </c>
      <c r="R27" s="31">
        <v>0</v>
      </c>
      <c r="S27" s="31">
        <v>0</v>
      </c>
      <c r="T27" s="31">
        <v>0</v>
      </c>
      <c r="U27" s="31">
        <v>564649</v>
      </c>
      <c r="V27" s="31">
        <v>0</v>
      </c>
      <c r="W27" s="32">
        <f t="shared" si="3"/>
        <v>564649</v>
      </c>
      <c r="X27" s="31">
        <v>0</v>
      </c>
      <c r="Y27" s="32">
        <f t="shared" si="4"/>
        <v>564649</v>
      </c>
    </row>
    <row r="28" spans="1:25" ht="12.75" customHeight="1">
      <c r="A28" s="313" t="s">
        <v>423</v>
      </c>
      <c r="B28" s="313"/>
      <c r="C28" s="313"/>
      <c r="D28" s="313"/>
      <c r="E28" s="313"/>
      <c r="F28" s="313"/>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3" t="s">
        <v>424</v>
      </c>
      <c r="B29" s="313"/>
      <c r="C29" s="313"/>
      <c r="D29" s="313"/>
      <c r="E29" s="313"/>
      <c r="F29" s="313"/>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4" t="s">
        <v>425</v>
      </c>
      <c r="B30" s="314"/>
      <c r="C30" s="314"/>
      <c r="D30" s="314"/>
      <c r="E30" s="314"/>
      <c r="F30" s="314"/>
      <c r="G30" s="8">
        <v>24</v>
      </c>
      <c r="H30" s="34">
        <f>SUM(H10:H29)</f>
        <v>17674030</v>
      </c>
      <c r="I30" s="34">
        <f t="shared" ref="I30:Y30" si="5">SUM(I10:I29)</f>
        <v>0</v>
      </c>
      <c r="J30" s="34">
        <f t="shared" si="5"/>
        <v>1230445</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28465251</v>
      </c>
      <c r="V30" s="34">
        <f t="shared" si="5"/>
        <v>22194311</v>
      </c>
      <c r="W30" s="34">
        <f t="shared" si="5"/>
        <v>72464817</v>
      </c>
      <c r="X30" s="34">
        <f t="shared" si="5"/>
        <v>0</v>
      </c>
      <c r="Y30" s="34">
        <f t="shared" si="5"/>
        <v>72464817</v>
      </c>
    </row>
    <row r="31" spans="1:25">
      <c r="A31" s="315" t="s">
        <v>277</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c r="A32" s="311" t="s">
        <v>278</v>
      </c>
      <c r="B32" s="311"/>
      <c r="C32" s="311"/>
      <c r="D32" s="311"/>
      <c r="E32" s="311"/>
      <c r="F32" s="311"/>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2864</v>
      </c>
      <c r="U32" s="32">
        <f t="shared" si="6"/>
        <v>0</v>
      </c>
      <c r="V32" s="32">
        <f t="shared" si="6"/>
        <v>0</v>
      </c>
      <c r="W32" s="32">
        <f t="shared" si="6"/>
        <v>2864</v>
      </c>
      <c r="X32" s="32">
        <f t="shared" si="6"/>
        <v>0</v>
      </c>
      <c r="Y32" s="32">
        <f t="shared" si="6"/>
        <v>2864</v>
      </c>
    </row>
    <row r="33" spans="1:25" ht="31.5" customHeight="1">
      <c r="A33" s="311" t="s">
        <v>426</v>
      </c>
      <c r="B33" s="311"/>
      <c r="C33" s="311"/>
      <c r="D33" s="311"/>
      <c r="E33" s="311"/>
      <c r="F33" s="311"/>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2864</v>
      </c>
      <c r="U33" s="32">
        <f t="shared" si="8"/>
        <v>0</v>
      </c>
      <c r="V33" s="32">
        <f t="shared" si="8"/>
        <v>22194311</v>
      </c>
      <c r="W33" s="32">
        <f t="shared" si="8"/>
        <v>22197175</v>
      </c>
      <c r="X33" s="32">
        <f t="shared" si="8"/>
        <v>0</v>
      </c>
      <c r="Y33" s="32">
        <f t="shared" si="8"/>
        <v>22197175</v>
      </c>
    </row>
    <row r="34" spans="1:25" ht="30.75" customHeight="1">
      <c r="A34" s="312" t="s">
        <v>427</v>
      </c>
      <c r="B34" s="312"/>
      <c r="C34" s="312"/>
      <c r="D34" s="312"/>
      <c r="E34" s="312"/>
      <c r="F34" s="312"/>
      <c r="G34" s="8">
        <v>27</v>
      </c>
      <c r="H34" s="34">
        <f>SUM(H21:H29)</f>
        <v>-3</v>
      </c>
      <c r="I34" s="34">
        <f t="shared" ref="I34:Y34" si="10">SUM(I21:I29)</f>
        <v>0</v>
      </c>
      <c r="J34" s="34">
        <f t="shared" si="10"/>
        <v>346743</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-7709285</v>
      </c>
      <c r="V34" s="34">
        <f t="shared" si="10"/>
        <v>0</v>
      </c>
      <c r="W34" s="34">
        <f t="shared" si="10"/>
        <v>-7546305</v>
      </c>
      <c r="X34" s="34">
        <f t="shared" si="10"/>
        <v>0</v>
      </c>
      <c r="Y34" s="34">
        <f t="shared" si="10"/>
        <v>-7546305</v>
      </c>
    </row>
    <row r="35" spans="1:25">
      <c r="A35" s="315" t="s">
        <v>279</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row>
    <row r="36" spans="1:25" ht="12.75" customHeight="1">
      <c r="A36" s="318" t="s">
        <v>300</v>
      </c>
      <c r="B36" s="318"/>
      <c r="C36" s="318"/>
      <c r="D36" s="318"/>
      <c r="E36" s="318"/>
      <c r="F36" s="318"/>
      <c r="G36" s="6">
        <v>28</v>
      </c>
      <c r="H36" s="31">
        <v>17674030</v>
      </c>
      <c r="I36" s="31">
        <v>0</v>
      </c>
      <c r="J36" s="31">
        <v>1230445</v>
      </c>
      <c r="K36" s="31">
        <v>4156663</v>
      </c>
      <c r="L36" s="31">
        <v>1255883</v>
      </c>
      <c r="M36" s="31">
        <v>0</v>
      </c>
      <c r="N36" s="31">
        <v>0</v>
      </c>
      <c r="O36" s="31">
        <v>0</v>
      </c>
      <c r="P36" s="31">
        <v>0</v>
      </c>
      <c r="Q36" s="31">
        <v>0</v>
      </c>
      <c r="R36" s="31">
        <v>0</v>
      </c>
      <c r="S36" s="31">
        <v>0</v>
      </c>
      <c r="T36" s="31">
        <v>0</v>
      </c>
      <c r="U36" s="31">
        <v>50659562</v>
      </c>
      <c r="V36" s="31">
        <v>0</v>
      </c>
      <c r="W36" s="35">
        <f>H36+I36+J36+K36-L36+M36+N36+O36+P36+Q36+R36+U36+V36+S36+T36</f>
        <v>72464817</v>
      </c>
      <c r="X36" s="31">
        <v>0</v>
      </c>
      <c r="Y36" s="35">
        <f t="shared" ref="Y36:Y38" si="12">W36+X36</f>
        <v>72464817</v>
      </c>
    </row>
    <row r="37" spans="1:25" ht="12.75" customHeight="1">
      <c r="A37" s="313" t="s">
        <v>265</v>
      </c>
      <c r="B37" s="313"/>
      <c r="C37" s="313"/>
      <c r="D37" s="313"/>
      <c r="E37" s="313"/>
      <c r="F37" s="313"/>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3" t="s">
        <v>266</v>
      </c>
      <c r="B38" s="313"/>
      <c r="C38" s="313"/>
      <c r="D38" s="313"/>
      <c r="E38" s="313"/>
      <c r="F38" s="313"/>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9" t="s">
        <v>428</v>
      </c>
      <c r="B39" s="319"/>
      <c r="C39" s="319"/>
      <c r="D39" s="319"/>
      <c r="E39" s="319"/>
      <c r="F39" s="319"/>
      <c r="G39" s="7">
        <v>31</v>
      </c>
      <c r="H39" s="32">
        <f>H36+H37+H38</f>
        <v>17674030</v>
      </c>
      <c r="I39" s="32">
        <f t="shared" ref="I39:Y39" si="14">I36+I37+I38</f>
        <v>0</v>
      </c>
      <c r="J39" s="32">
        <f t="shared" si="14"/>
        <v>1230445</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50659562</v>
      </c>
      <c r="V39" s="32">
        <f t="shared" si="14"/>
        <v>0</v>
      </c>
      <c r="W39" s="32">
        <f t="shared" si="14"/>
        <v>72464817</v>
      </c>
      <c r="X39" s="32">
        <f t="shared" si="14"/>
        <v>0</v>
      </c>
      <c r="Y39" s="32">
        <f t="shared" si="14"/>
        <v>72464817</v>
      </c>
    </row>
    <row r="40" spans="1:25" ht="12.75" customHeight="1">
      <c r="A40" s="313" t="s">
        <v>267</v>
      </c>
      <c r="B40" s="313"/>
      <c r="C40" s="313"/>
      <c r="D40" s="313"/>
      <c r="E40" s="313"/>
      <c r="F40" s="313"/>
      <c r="G40" s="6">
        <v>32</v>
      </c>
      <c r="H40" s="33">
        <v>0</v>
      </c>
      <c r="I40" s="33">
        <v>0</v>
      </c>
      <c r="J40" s="33">
        <v>0</v>
      </c>
      <c r="K40" s="33">
        <v>0</v>
      </c>
      <c r="L40" s="33">
        <v>0</v>
      </c>
      <c r="M40" s="33">
        <v>0</v>
      </c>
      <c r="N40" s="33">
        <v>0</v>
      </c>
      <c r="O40" s="33">
        <v>0</v>
      </c>
      <c r="P40" s="33">
        <v>0</v>
      </c>
      <c r="Q40" s="33">
        <v>0</v>
      </c>
      <c r="R40" s="33">
        <v>0</v>
      </c>
      <c r="S40" s="31">
        <v>0</v>
      </c>
      <c r="T40" s="31">
        <v>0</v>
      </c>
      <c r="U40" s="33">
        <v>0</v>
      </c>
      <c r="V40" s="31">
        <v>15597460</v>
      </c>
      <c r="W40" s="35">
        <f t="shared" ref="W40:W58" si="15">H40+I40+J40+K40-L40+M40+N40+O40+P40+Q40+R40+U40+V40+S40+T40</f>
        <v>15597460</v>
      </c>
      <c r="X40" s="31">
        <v>0</v>
      </c>
      <c r="Y40" s="35">
        <f t="shared" ref="Y40:Y58" si="16">W40+X40</f>
        <v>15597460</v>
      </c>
    </row>
    <row r="41" spans="1:25" ht="12.75" customHeight="1">
      <c r="A41" s="313" t="s">
        <v>268</v>
      </c>
      <c r="B41" s="313"/>
      <c r="C41" s="313"/>
      <c r="D41" s="313"/>
      <c r="E41" s="313"/>
      <c r="F41" s="313"/>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3" t="s">
        <v>280</v>
      </c>
      <c r="B42" s="313"/>
      <c r="C42" s="313"/>
      <c r="D42" s="313"/>
      <c r="E42" s="313"/>
      <c r="F42" s="313"/>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3" t="s">
        <v>417</v>
      </c>
      <c r="B43" s="313"/>
      <c r="C43" s="313"/>
      <c r="D43" s="313"/>
      <c r="E43" s="313"/>
      <c r="F43" s="313"/>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3" t="s">
        <v>270</v>
      </c>
      <c r="B44" s="313"/>
      <c r="C44" s="313"/>
      <c r="D44" s="313"/>
      <c r="E44" s="313"/>
      <c r="F44" s="313"/>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3" t="s">
        <v>271</v>
      </c>
      <c r="B45" s="313"/>
      <c r="C45" s="313"/>
      <c r="D45" s="313"/>
      <c r="E45" s="313"/>
      <c r="F45" s="313"/>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3" t="s">
        <v>281</v>
      </c>
      <c r="B46" s="313"/>
      <c r="C46" s="313"/>
      <c r="D46" s="313"/>
      <c r="E46" s="313"/>
      <c r="F46" s="313"/>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3" t="s">
        <v>273</v>
      </c>
      <c r="B47" s="313"/>
      <c r="C47" s="313"/>
      <c r="D47" s="313"/>
      <c r="E47" s="313"/>
      <c r="F47" s="313"/>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3" t="s">
        <v>274</v>
      </c>
      <c r="B48" s="313"/>
      <c r="C48" s="313"/>
      <c r="D48" s="313"/>
      <c r="E48" s="313"/>
      <c r="F48" s="313"/>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3" t="s">
        <v>275</v>
      </c>
      <c r="B49" s="313"/>
      <c r="C49" s="313"/>
      <c r="D49" s="313"/>
      <c r="E49" s="313"/>
      <c r="F49" s="313"/>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3" t="s">
        <v>418</v>
      </c>
      <c r="B50" s="313"/>
      <c r="C50" s="313"/>
      <c r="D50" s="313"/>
      <c r="E50" s="313"/>
      <c r="F50" s="313"/>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3" t="s">
        <v>419</v>
      </c>
      <c r="B51" s="313"/>
      <c r="C51" s="313"/>
      <c r="D51" s="313"/>
      <c r="E51" s="313"/>
      <c r="F51" s="313"/>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3" t="s">
        <v>420</v>
      </c>
      <c r="B52" s="313"/>
      <c r="C52" s="313"/>
      <c r="D52" s="313"/>
      <c r="E52" s="313"/>
      <c r="F52" s="313"/>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3" t="s">
        <v>276</v>
      </c>
      <c r="B53" s="313"/>
      <c r="C53" s="313"/>
      <c r="D53" s="313"/>
      <c r="E53" s="313"/>
      <c r="F53" s="313"/>
      <c r="G53" s="6">
        <v>45</v>
      </c>
      <c r="H53" s="31">
        <v>0</v>
      </c>
      <c r="I53" s="31">
        <v>0</v>
      </c>
      <c r="J53" s="31">
        <v>0</v>
      </c>
      <c r="K53" s="31">
        <v>4000000</v>
      </c>
      <c r="L53" s="31">
        <v>627764</v>
      </c>
      <c r="M53" s="31">
        <v>0</v>
      </c>
      <c r="N53" s="31">
        <v>0</v>
      </c>
      <c r="O53" s="31">
        <v>0</v>
      </c>
      <c r="P53" s="31">
        <v>0</v>
      </c>
      <c r="Q53" s="31">
        <v>0</v>
      </c>
      <c r="R53" s="31">
        <v>0</v>
      </c>
      <c r="S53" s="31">
        <v>0</v>
      </c>
      <c r="T53" s="31">
        <v>0</v>
      </c>
      <c r="U53" s="31">
        <v>-4000000</v>
      </c>
      <c r="V53" s="31">
        <v>0</v>
      </c>
      <c r="W53" s="35">
        <f t="shared" si="15"/>
        <v>-627764</v>
      </c>
      <c r="X53" s="31">
        <v>0</v>
      </c>
      <c r="Y53" s="35">
        <f t="shared" si="16"/>
        <v>-627764</v>
      </c>
    </row>
    <row r="54" spans="1:25" ht="12.75" customHeight="1">
      <c r="A54" s="313" t="s">
        <v>421</v>
      </c>
      <c r="B54" s="313"/>
      <c r="C54" s="313"/>
      <c r="D54" s="313"/>
      <c r="E54" s="313"/>
      <c r="F54" s="313"/>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3" t="s">
        <v>429</v>
      </c>
      <c r="B55" s="313"/>
      <c r="C55" s="313"/>
      <c r="D55" s="313"/>
      <c r="E55" s="313"/>
      <c r="F55" s="313"/>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313" t="s">
        <v>422</v>
      </c>
      <c r="B56" s="313"/>
      <c r="C56" s="313"/>
      <c r="D56" s="313"/>
      <c r="E56" s="313"/>
      <c r="F56" s="313"/>
      <c r="G56" s="6">
        <v>48</v>
      </c>
      <c r="H56" s="31">
        <v>0</v>
      </c>
      <c r="I56" s="31">
        <v>0</v>
      </c>
      <c r="J56" s="31">
        <v>0</v>
      </c>
      <c r="K56" s="31">
        <v>-743249</v>
      </c>
      <c r="L56" s="31">
        <v>-743249</v>
      </c>
      <c r="M56" s="31">
        <v>0</v>
      </c>
      <c r="N56" s="31">
        <v>0</v>
      </c>
      <c r="O56" s="31">
        <v>0</v>
      </c>
      <c r="P56" s="31">
        <v>0</v>
      </c>
      <c r="Q56" s="31">
        <v>0</v>
      </c>
      <c r="R56" s="31">
        <v>0</v>
      </c>
      <c r="S56" s="31">
        <v>0</v>
      </c>
      <c r="T56" s="31">
        <v>0</v>
      </c>
      <c r="U56" s="31">
        <v>457259</v>
      </c>
      <c r="V56" s="31">
        <v>0</v>
      </c>
      <c r="W56" s="35">
        <f t="shared" si="15"/>
        <v>457259</v>
      </c>
      <c r="X56" s="31">
        <v>0</v>
      </c>
      <c r="Y56" s="35">
        <f t="shared" si="16"/>
        <v>457259</v>
      </c>
    </row>
    <row r="57" spans="1:25" ht="12.75" customHeight="1">
      <c r="A57" s="313" t="s">
        <v>430</v>
      </c>
      <c r="B57" s="313"/>
      <c r="C57" s="313"/>
      <c r="D57" s="313"/>
      <c r="E57" s="313"/>
      <c r="F57" s="313"/>
      <c r="G57" s="6">
        <v>49</v>
      </c>
      <c r="H57" s="31">
        <v>0</v>
      </c>
      <c r="I57" s="31">
        <v>0</v>
      </c>
      <c r="J57" s="31">
        <v>789491</v>
      </c>
      <c r="K57" s="31">
        <v>0</v>
      </c>
      <c r="L57" s="31">
        <v>0</v>
      </c>
      <c r="M57" s="31">
        <v>0</v>
      </c>
      <c r="N57" s="31">
        <v>0</v>
      </c>
      <c r="O57" s="31">
        <v>0</v>
      </c>
      <c r="P57" s="31">
        <v>0</v>
      </c>
      <c r="Q57" s="31">
        <v>0</v>
      </c>
      <c r="R57" s="31">
        <v>0</v>
      </c>
      <c r="S57" s="31">
        <v>0</v>
      </c>
      <c r="T57" s="31">
        <v>0</v>
      </c>
      <c r="U57" s="31">
        <v>-789491</v>
      </c>
      <c r="V57" s="31">
        <v>0</v>
      </c>
      <c r="W57" s="35">
        <f t="shared" si="15"/>
        <v>0</v>
      </c>
      <c r="X57" s="31">
        <v>0</v>
      </c>
      <c r="Y57" s="35">
        <f t="shared" si="16"/>
        <v>0</v>
      </c>
    </row>
    <row r="58" spans="1:25" ht="12.75" customHeight="1">
      <c r="A58" s="313" t="s">
        <v>424</v>
      </c>
      <c r="B58" s="313"/>
      <c r="C58" s="313"/>
      <c r="D58" s="313"/>
      <c r="E58" s="313"/>
      <c r="F58" s="313"/>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4" t="s">
        <v>431</v>
      </c>
      <c r="B59" s="314"/>
      <c r="C59" s="314"/>
      <c r="D59" s="314"/>
      <c r="E59" s="314"/>
      <c r="F59" s="314"/>
      <c r="G59" s="8">
        <v>51</v>
      </c>
      <c r="H59" s="34">
        <f>SUM(H39:H58)</f>
        <v>17674030</v>
      </c>
      <c r="I59" s="34">
        <f t="shared" ref="I59:Y59" si="17">SUM(I39:I58)</f>
        <v>0</v>
      </c>
      <c r="J59" s="34">
        <f t="shared" si="17"/>
        <v>2019936</v>
      </c>
      <c r="K59" s="34">
        <f t="shared" si="17"/>
        <v>7413414</v>
      </c>
      <c r="L59" s="34">
        <f t="shared" si="17"/>
        <v>1140398</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26447800</v>
      </c>
      <c r="V59" s="34">
        <f t="shared" si="17"/>
        <v>15597460</v>
      </c>
      <c r="W59" s="34">
        <f t="shared" si="17"/>
        <v>68012242</v>
      </c>
      <c r="X59" s="34">
        <f t="shared" si="17"/>
        <v>0</v>
      </c>
      <c r="Y59" s="34">
        <f t="shared" si="17"/>
        <v>68012242</v>
      </c>
    </row>
    <row r="60" spans="1:25">
      <c r="A60" s="315" t="s">
        <v>277</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c r="A61" s="311" t="s">
        <v>432</v>
      </c>
      <c r="B61" s="311"/>
      <c r="C61" s="311"/>
      <c r="D61" s="311"/>
      <c r="E61" s="311"/>
      <c r="F61" s="311"/>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11" t="s">
        <v>433</v>
      </c>
      <c r="B62" s="311"/>
      <c r="C62" s="311"/>
      <c r="D62" s="311"/>
      <c r="E62" s="311"/>
      <c r="F62" s="311"/>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15597460</v>
      </c>
      <c r="W62" s="35">
        <f t="shared" si="20"/>
        <v>15597460</v>
      </c>
      <c r="X62" s="35">
        <f t="shared" si="20"/>
        <v>0</v>
      </c>
      <c r="Y62" s="35">
        <f t="shared" si="20"/>
        <v>15597460</v>
      </c>
    </row>
    <row r="63" spans="1:25" ht="29.25" customHeight="1">
      <c r="A63" s="312" t="s">
        <v>434</v>
      </c>
      <c r="B63" s="312"/>
      <c r="C63" s="312"/>
      <c r="D63" s="312"/>
      <c r="E63" s="312"/>
      <c r="F63" s="312"/>
      <c r="G63" s="8">
        <v>54</v>
      </c>
      <c r="H63" s="36">
        <f>SUM(H50:H58)</f>
        <v>0</v>
      </c>
      <c r="I63" s="36">
        <f t="shared" ref="I63:Y63" si="22">SUM(I50:I58)</f>
        <v>0</v>
      </c>
      <c r="J63" s="36">
        <f t="shared" si="22"/>
        <v>789491</v>
      </c>
      <c r="K63" s="36">
        <f t="shared" si="22"/>
        <v>3256751</v>
      </c>
      <c r="L63" s="36">
        <f t="shared" si="22"/>
        <v>-115485</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-24211762</v>
      </c>
      <c r="V63" s="36">
        <f t="shared" si="22"/>
        <v>0</v>
      </c>
      <c r="W63" s="36">
        <f t="shared" si="22"/>
        <v>-20050035</v>
      </c>
      <c r="X63" s="36">
        <f t="shared" si="22"/>
        <v>0</v>
      </c>
      <c r="Y63" s="36">
        <f t="shared" si="22"/>
        <v>-20050035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6"/>
  <sheetViews>
    <sheetView showGridLines="0" view="pageBreakPreview" zoomScaleNormal="100" zoomScaleSheetLayoutView="100" workbookViewId="0">
      <selection sqref="A1:I40"/>
    </sheetView>
  </sheetViews>
  <sheetFormatPr defaultRowHeight="12.75"/>
  <cols>
    <col min="1" max="1" width="24.7109375" customWidth="1"/>
    <col min="2" max="14" width="16.28515625" customWidth="1"/>
  </cols>
  <sheetData>
    <row r="1" spans="1:9">
      <c r="A1" s="344" t="s">
        <v>547</v>
      </c>
      <c r="B1" s="345"/>
      <c r="C1" s="345"/>
      <c r="D1" s="345"/>
      <c r="E1" s="345"/>
      <c r="F1" s="345"/>
      <c r="G1" s="345"/>
      <c r="H1" s="345"/>
      <c r="I1" s="345"/>
    </row>
    <row r="2" spans="1:9">
      <c r="A2" s="345"/>
      <c r="B2" s="345"/>
      <c r="C2" s="345"/>
      <c r="D2" s="345"/>
      <c r="E2" s="345"/>
      <c r="F2" s="345"/>
      <c r="G2" s="345"/>
      <c r="H2" s="345"/>
      <c r="I2" s="345"/>
    </row>
    <row r="3" spans="1:9">
      <c r="A3" s="345"/>
      <c r="B3" s="345"/>
      <c r="C3" s="345"/>
      <c r="D3" s="345"/>
      <c r="E3" s="345"/>
      <c r="F3" s="345"/>
      <c r="G3" s="345"/>
      <c r="H3" s="345"/>
      <c r="I3" s="345"/>
    </row>
    <row r="4" spans="1:9">
      <c r="A4" s="345"/>
      <c r="B4" s="345"/>
      <c r="C4" s="345"/>
      <c r="D4" s="345"/>
      <c r="E4" s="345"/>
      <c r="F4" s="345"/>
      <c r="G4" s="345"/>
      <c r="H4" s="345"/>
      <c r="I4" s="345"/>
    </row>
    <row r="5" spans="1:9">
      <c r="A5" s="345"/>
      <c r="B5" s="345"/>
      <c r="C5" s="345"/>
      <c r="D5" s="345"/>
      <c r="E5" s="345"/>
      <c r="F5" s="345"/>
      <c r="G5" s="345"/>
      <c r="H5" s="345"/>
      <c r="I5" s="345"/>
    </row>
    <row r="6" spans="1:9">
      <c r="A6" s="345"/>
      <c r="B6" s="345"/>
      <c r="C6" s="345"/>
      <c r="D6" s="345"/>
      <c r="E6" s="345"/>
      <c r="F6" s="345"/>
      <c r="G6" s="345"/>
      <c r="H6" s="345"/>
      <c r="I6" s="345"/>
    </row>
    <row r="7" spans="1:9">
      <c r="A7" s="345"/>
      <c r="B7" s="345"/>
      <c r="C7" s="345"/>
      <c r="D7" s="345"/>
      <c r="E7" s="345"/>
      <c r="F7" s="345"/>
      <c r="G7" s="345"/>
      <c r="H7" s="345"/>
      <c r="I7" s="345"/>
    </row>
    <row r="8" spans="1:9">
      <c r="A8" s="345"/>
      <c r="B8" s="345"/>
      <c r="C8" s="345"/>
      <c r="D8" s="345"/>
      <c r="E8" s="345"/>
      <c r="F8" s="345"/>
      <c r="G8" s="345"/>
      <c r="H8" s="345"/>
      <c r="I8" s="345"/>
    </row>
    <row r="9" spans="1:9">
      <c r="A9" s="345"/>
      <c r="B9" s="345"/>
      <c r="C9" s="345"/>
      <c r="D9" s="345"/>
      <c r="E9" s="345"/>
      <c r="F9" s="345"/>
      <c r="G9" s="345"/>
      <c r="H9" s="345"/>
      <c r="I9" s="345"/>
    </row>
    <row r="10" spans="1:9">
      <c r="A10" s="345"/>
      <c r="B10" s="345"/>
      <c r="C10" s="345"/>
      <c r="D10" s="345"/>
      <c r="E10" s="345"/>
      <c r="F10" s="345"/>
      <c r="G10" s="345"/>
      <c r="H10" s="345"/>
      <c r="I10" s="345"/>
    </row>
    <row r="11" spans="1:9">
      <c r="A11" s="345"/>
      <c r="B11" s="345"/>
      <c r="C11" s="345"/>
      <c r="D11" s="345"/>
      <c r="E11" s="345"/>
      <c r="F11" s="345"/>
      <c r="G11" s="345"/>
      <c r="H11" s="345"/>
      <c r="I11" s="345"/>
    </row>
    <row r="12" spans="1:9">
      <c r="A12" s="345"/>
      <c r="B12" s="345"/>
      <c r="C12" s="345"/>
      <c r="D12" s="345"/>
      <c r="E12" s="345"/>
      <c r="F12" s="345"/>
      <c r="G12" s="345"/>
      <c r="H12" s="345"/>
      <c r="I12" s="345"/>
    </row>
    <row r="13" spans="1:9">
      <c r="A13" s="345"/>
      <c r="B13" s="345"/>
      <c r="C13" s="345"/>
      <c r="D13" s="345"/>
      <c r="E13" s="345"/>
      <c r="F13" s="345"/>
      <c r="G13" s="345"/>
      <c r="H13" s="345"/>
      <c r="I13" s="345"/>
    </row>
    <row r="14" spans="1:9">
      <c r="A14" s="345"/>
      <c r="B14" s="345"/>
      <c r="C14" s="345"/>
      <c r="D14" s="345"/>
      <c r="E14" s="345"/>
      <c r="F14" s="345"/>
      <c r="G14" s="345"/>
      <c r="H14" s="345"/>
      <c r="I14" s="345"/>
    </row>
    <row r="15" spans="1:9">
      <c r="A15" s="345"/>
      <c r="B15" s="345"/>
      <c r="C15" s="345"/>
      <c r="D15" s="345"/>
      <c r="E15" s="345"/>
      <c r="F15" s="345"/>
      <c r="G15" s="345"/>
      <c r="H15" s="345"/>
      <c r="I15" s="345"/>
    </row>
    <row r="16" spans="1:9">
      <c r="A16" s="345"/>
      <c r="B16" s="345"/>
      <c r="C16" s="345"/>
      <c r="D16" s="345"/>
      <c r="E16" s="345"/>
      <c r="F16" s="345"/>
      <c r="G16" s="345"/>
      <c r="H16" s="345"/>
      <c r="I16" s="345"/>
    </row>
    <row r="17" spans="1:9">
      <c r="A17" s="345"/>
      <c r="B17" s="345"/>
      <c r="C17" s="345"/>
      <c r="D17" s="345"/>
      <c r="E17" s="345"/>
      <c r="F17" s="345"/>
      <c r="G17" s="345"/>
      <c r="H17" s="345"/>
      <c r="I17" s="345"/>
    </row>
    <row r="18" spans="1:9">
      <c r="A18" s="345"/>
      <c r="B18" s="345"/>
      <c r="C18" s="345"/>
      <c r="D18" s="345"/>
      <c r="E18" s="345"/>
      <c r="F18" s="345"/>
      <c r="G18" s="345"/>
      <c r="H18" s="345"/>
      <c r="I18" s="345"/>
    </row>
    <row r="19" spans="1:9">
      <c r="A19" s="345"/>
      <c r="B19" s="345"/>
      <c r="C19" s="345"/>
      <c r="D19" s="345"/>
      <c r="E19" s="345"/>
      <c r="F19" s="345"/>
      <c r="G19" s="345"/>
      <c r="H19" s="345"/>
      <c r="I19" s="345"/>
    </row>
    <row r="20" spans="1:9">
      <c r="A20" s="345"/>
      <c r="B20" s="345"/>
      <c r="C20" s="345"/>
      <c r="D20" s="345"/>
      <c r="E20" s="345"/>
      <c r="F20" s="345"/>
      <c r="G20" s="345"/>
      <c r="H20" s="345"/>
      <c r="I20" s="345"/>
    </row>
    <row r="21" spans="1:9">
      <c r="A21" s="345"/>
      <c r="B21" s="345"/>
      <c r="C21" s="345"/>
      <c r="D21" s="345"/>
      <c r="E21" s="345"/>
      <c r="F21" s="345"/>
      <c r="G21" s="345"/>
      <c r="H21" s="345"/>
      <c r="I21" s="345"/>
    </row>
    <row r="22" spans="1:9">
      <c r="A22" s="345"/>
      <c r="B22" s="345"/>
      <c r="C22" s="345"/>
      <c r="D22" s="345"/>
      <c r="E22" s="345"/>
      <c r="F22" s="345"/>
      <c r="G22" s="345"/>
      <c r="H22" s="345"/>
      <c r="I22" s="345"/>
    </row>
    <row r="23" spans="1:9">
      <c r="A23" s="345"/>
      <c r="B23" s="345"/>
      <c r="C23" s="345"/>
      <c r="D23" s="345"/>
      <c r="E23" s="345"/>
      <c r="F23" s="345"/>
      <c r="G23" s="345"/>
      <c r="H23" s="345"/>
      <c r="I23" s="345"/>
    </row>
    <row r="24" spans="1:9">
      <c r="A24" s="345"/>
      <c r="B24" s="345"/>
      <c r="C24" s="345"/>
      <c r="D24" s="345"/>
      <c r="E24" s="345"/>
      <c r="F24" s="345"/>
      <c r="G24" s="345"/>
      <c r="H24" s="345"/>
      <c r="I24" s="345"/>
    </row>
    <row r="25" spans="1:9">
      <c r="A25" s="345"/>
      <c r="B25" s="345"/>
      <c r="C25" s="345"/>
      <c r="D25" s="345"/>
      <c r="E25" s="345"/>
      <c r="F25" s="345"/>
      <c r="G25" s="345"/>
      <c r="H25" s="345"/>
      <c r="I25" s="345"/>
    </row>
    <row r="26" spans="1:9">
      <c r="A26" s="345"/>
      <c r="B26" s="345"/>
      <c r="C26" s="345"/>
      <c r="D26" s="345"/>
      <c r="E26" s="345"/>
      <c r="F26" s="345"/>
      <c r="G26" s="345"/>
      <c r="H26" s="345"/>
      <c r="I26" s="345"/>
    </row>
    <row r="27" spans="1:9">
      <c r="A27" s="345"/>
      <c r="B27" s="345"/>
      <c r="C27" s="345"/>
      <c r="D27" s="345"/>
      <c r="E27" s="345"/>
      <c r="F27" s="345"/>
      <c r="G27" s="345"/>
      <c r="H27" s="345"/>
      <c r="I27" s="345"/>
    </row>
    <row r="28" spans="1:9">
      <c r="A28" s="345"/>
      <c r="B28" s="345"/>
      <c r="C28" s="345"/>
      <c r="D28" s="345"/>
      <c r="E28" s="345"/>
      <c r="F28" s="345"/>
      <c r="G28" s="345"/>
      <c r="H28" s="345"/>
      <c r="I28" s="345"/>
    </row>
    <row r="29" spans="1:9">
      <c r="A29" s="345"/>
      <c r="B29" s="345"/>
      <c r="C29" s="345"/>
      <c r="D29" s="345"/>
      <c r="E29" s="345"/>
      <c r="F29" s="345"/>
      <c r="G29" s="345"/>
      <c r="H29" s="345"/>
      <c r="I29" s="345"/>
    </row>
    <row r="30" spans="1:9">
      <c r="A30" s="345"/>
      <c r="B30" s="345"/>
      <c r="C30" s="345"/>
      <c r="D30" s="345"/>
      <c r="E30" s="345"/>
      <c r="F30" s="345"/>
      <c r="G30" s="345"/>
      <c r="H30" s="345"/>
      <c r="I30" s="345"/>
    </row>
    <row r="31" spans="1:9">
      <c r="A31" s="345"/>
      <c r="B31" s="345"/>
      <c r="C31" s="345"/>
      <c r="D31" s="345"/>
      <c r="E31" s="345"/>
      <c r="F31" s="345"/>
      <c r="G31" s="345"/>
      <c r="H31" s="345"/>
      <c r="I31" s="345"/>
    </row>
    <row r="32" spans="1:9">
      <c r="A32" s="345"/>
      <c r="B32" s="345"/>
      <c r="C32" s="345"/>
      <c r="D32" s="345"/>
      <c r="E32" s="345"/>
      <c r="F32" s="345"/>
      <c r="G32" s="345"/>
      <c r="H32" s="345"/>
      <c r="I32" s="345"/>
    </row>
    <row r="33" spans="1:20">
      <c r="A33" s="345"/>
      <c r="B33" s="345"/>
      <c r="C33" s="345"/>
      <c r="D33" s="345"/>
      <c r="E33" s="345"/>
      <c r="F33" s="345"/>
      <c r="G33" s="345"/>
      <c r="H33" s="345"/>
      <c r="I33" s="345"/>
    </row>
    <row r="34" spans="1:20">
      <c r="A34" s="345"/>
      <c r="B34" s="345"/>
      <c r="C34" s="345"/>
      <c r="D34" s="345"/>
      <c r="E34" s="345"/>
      <c r="F34" s="345"/>
      <c r="G34" s="345"/>
      <c r="H34" s="345"/>
      <c r="I34" s="345"/>
    </row>
    <row r="35" spans="1:20">
      <c r="A35" s="345"/>
      <c r="B35" s="345"/>
      <c r="C35" s="345"/>
      <c r="D35" s="345"/>
      <c r="E35" s="345"/>
      <c r="F35" s="345"/>
      <c r="G35" s="345"/>
      <c r="H35" s="345"/>
      <c r="I35" s="345"/>
    </row>
    <row r="36" spans="1:20">
      <c r="A36" s="345"/>
      <c r="B36" s="345"/>
      <c r="C36" s="345"/>
      <c r="D36" s="345"/>
      <c r="E36" s="345"/>
      <c r="F36" s="345"/>
      <c r="G36" s="345"/>
      <c r="H36" s="345"/>
      <c r="I36" s="345"/>
    </row>
    <row r="37" spans="1:20">
      <c r="A37" s="345"/>
      <c r="B37" s="345"/>
      <c r="C37" s="345"/>
      <c r="D37" s="345"/>
      <c r="E37" s="345"/>
      <c r="F37" s="345"/>
      <c r="G37" s="345"/>
      <c r="H37" s="345"/>
      <c r="I37" s="345"/>
    </row>
    <row r="38" spans="1:20">
      <c r="A38" s="345"/>
      <c r="B38" s="345"/>
      <c r="C38" s="345"/>
      <c r="D38" s="345"/>
      <c r="E38" s="345"/>
      <c r="F38" s="345"/>
      <c r="G38" s="345"/>
      <c r="H38" s="345"/>
      <c r="I38" s="345"/>
    </row>
    <row r="39" spans="1:20" ht="185.25" customHeight="1">
      <c r="A39" s="345"/>
      <c r="B39" s="345"/>
      <c r="C39" s="345"/>
      <c r="D39" s="345"/>
      <c r="E39" s="345"/>
      <c r="F39" s="345"/>
      <c r="G39" s="345"/>
      <c r="H39" s="345"/>
      <c r="I39" s="345"/>
    </row>
    <row r="40" spans="1:20" ht="291.75" customHeight="1">
      <c r="A40" s="345"/>
      <c r="B40" s="345"/>
      <c r="C40" s="345"/>
      <c r="D40" s="345"/>
      <c r="E40" s="345"/>
      <c r="F40" s="345"/>
      <c r="G40" s="345"/>
      <c r="H40" s="345"/>
      <c r="I40" s="345"/>
    </row>
    <row r="41" spans="1:20" ht="14.25">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38" t="s">
        <v>473</v>
      </c>
      <c r="B42" s="338"/>
      <c r="C42" s="338"/>
      <c r="D42" s="338"/>
      <c r="E42" s="338"/>
      <c r="F42" s="338"/>
      <c r="G42" s="338"/>
      <c r="H42" s="338"/>
      <c r="I42" s="338"/>
      <c r="J42" s="338"/>
      <c r="K42" s="124"/>
      <c r="L42" s="124"/>
      <c r="M42" s="124"/>
      <c r="N42" s="124"/>
      <c r="O42" s="124"/>
      <c r="P42" s="124"/>
      <c r="Q42" s="124"/>
      <c r="R42" s="124"/>
      <c r="S42" s="124"/>
      <c r="T42" s="124"/>
    </row>
    <row r="43" spans="1:20" ht="44.65" customHeight="1">
      <c r="A43" s="339" t="s">
        <v>474</v>
      </c>
      <c r="B43" s="339"/>
      <c r="C43" s="339"/>
      <c r="D43" s="339"/>
      <c r="E43" s="339"/>
      <c r="F43" s="339"/>
      <c r="G43" s="339"/>
      <c r="H43" s="339"/>
      <c r="I43" s="339"/>
      <c r="J43" s="339"/>
      <c r="K43" s="124"/>
      <c r="L43" s="124"/>
      <c r="M43" s="124"/>
      <c r="N43" s="124"/>
      <c r="O43" s="124"/>
      <c r="P43" s="124"/>
      <c r="Q43" s="124"/>
      <c r="R43" s="124"/>
      <c r="S43" s="124"/>
      <c r="T43" s="124"/>
    </row>
    <row r="44" spans="1:20" ht="14.25">
      <c r="A44" s="123" t="s">
        <v>475</v>
      </c>
      <c r="B44" s="123"/>
      <c r="C44" s="123"/>
      <c r="D44" s="123"/>
      <c r="E44" s="123"/>
      <c r="F44" s="123"/>
      <c r="G44" s="123"/>
      <c r="H44" s="123"/>
      <c r="I44" s="123"/>
      <c r="J44" s="124"/>
      <c r="K44" s="124"/>
      <c r="L44" s="124"/>
      <c r="M44" s="124"/>
      <c r="N44" s="124"/>
      <c r="O44" s="124"/>
      <c r="P44" s="124"/>
      <c r="Q44" s="124"/>
      <c r="R44" s="124"/>
      <c r="S44" s="124"/>
      <c r="T44" s="124"/>
    </row>
    <row r="45" spans="1:20" ht="14.25">
      <c r="A45" s="124" t="s">
        <v>476</v>
      </c>
      <c r="B45" s="124"/>
      <c r="C45" s="124"/>
      <c r="D45" s="124"/>
      <c r="E45" s="124"/>
      <c r="F45" s="124"/>
      <c r="G45" s="124"/>
      <c r="H45" s="124"/>
      <c r="I45" s="124"/>
      <c r="J45" s="124"/>
      <c r="K45" s="124"/>
      <c r="L45" s="124"/>
      <c r="M45" s="124"/>
      <c r="N45" s="124"/>
      <c r="O45" s="124"/>
      <c r="P45" s="124"/>
      <c r="Q45" s="124"/>
      <c r="R45" s="124"/>
      <c r="S45" s="124"/>
      <c r="T45" s="124"/>
    </row>
    <row r="46" spans="1:20" ht="14.25">
      <c r="A46" s="125" t="s">
        <v>477</v>
      </c>
      <c r="B46" s="126"/>
      <c r="C46" s="126"/>
      <c r="D46" s="126"/>
      <c r="E46" s="126"/>
      <c r="F46" s="126"/>
      <c r="G46" s="126"/>
      <c r="H46" s="126"/>
      <c r="I46" s="126"/>
      <c r="J46" s="126"/>
      <c r="K46" s="126"/>
      <c r="L46" s="124"/>
      <c r="M46" s="124"/>
      <c r="N46" s="124"/>
      <c r="O46" s="124"/>
      <c r="P46" s="124"/>
      <c r="Q46" s="124"/>
      <c r="R46" s="124"/>
      <c r="S46" s="124"/>
      <c r="T46" s="124"/>
    </row>
    <row r="47" spans="1:20" ht="14.25">
      <c r="A47" s="124" t="s">
        <v>478</v>
      </c>
      <c r="B47" s="124"/>
      <c r="C47" s="124"/>
      <c r="D47" s="124"/>
      <c r="E47" s="124"/>
      <c r="F47" s="124"/>
      <c r="G47" s="124"/>
      <c r="H47" s="124"/>
      <c r="I47" s="124"/>
      <c r="J47" s="124"/>
      <c r="K47" s="124"/>
      <c r="L47" s="124"/>
      <c r="M47" s="124"/>
      <c r="N47" s="124"/>
      <c r="O47" s="124"/>
      <c r="P47" s="124"/>
      <c r="Q47" s="124"/>
      <c r="R47" s="124"/>
      <c r="S47" s="124"/>
      <c r="T47" s="124"/>
    </row>
    <row r="48" spans="1:20" ht="14.25">
      <c r="A48" s="339" t="s">
        <v>479</v>
      </c>
      <c r="B48" s="339"/>
      <c r="C48" s="339"/>
      <c r="D48" s="339"/>
      <c r="E48" s="339"/>
      <c r="F48" s="339"/>
      <c r="G48" s="339"/>
      <c r="H48" s="339"/>
      <c r="I48" s="339"/>
      <c r="J48" s="339"/>
      <c r="K48" s="124"/>
      <c r="L48" s="124"/>
      <c r="M48" s="124"/>
      <c r="N48" s="124"/>
      <c r="O48" s="124"/>
      <c r="P48" s="124"/>
      <c r="Q48" s="124"/>
      <c r="R48" s="124"/>
      <c r="S48" s="124"/>
      <c r="T48" s="124"/>
    </row>
    <row r="49" spans="1:20" ht="14.25">
      <c r="A49" s="127" t="s">
        <v>480</v>
      </c>
      <c r="B49" s="127"/>
      <c r="C49" s="127"/>
      <c r="D49" s="127"/>
      <c r="E49" s="127"/>
      <c r="F49" s="127"/>
      <c r="G49" s="127"/>
      <c r="H49" s="127"/>
      <c r="I49" s="127"/>
      <c r="J49" s="127"/>
      <c r="K49" s="124"/>
      <c r="L49" s="124"/>
      <c r="M49" s="124"/>
      <c r="N49" s="124"/>
      <c r="O49" s="124"/>
      <c r="P49" s="124"/>
      <c r="Q49" s="124"/>
      <c r="R49" s="124"/>
      <c r="S49" s="124"/>
      <c r="T49" s="124"/>
    </row>
    <row r="50" spans="1:20" ht="14.25">
      <c r="A50" s="339" t="s">
        <v>481</v>
      </c>
      <c r="B50" s="339"/>
      <c r="C50" s="339"/>
      <c r="D50" s="339"/>
      <c r="E50" s="339"/>
      <c r="F50" s="339"/>
      <c r="G50" s="339"/>
      <c r="H50" s="339"/>
      <c r="I50" s="339"/>
      <c r="J50" s="339"/>
      <c r="K50" s="124"/>
      <c r="L50" s="124"/>
      <c r="M50" s="124"/>
      <c r="N50" s="124"/>
      <c r="O50" s="124"/>
      <c r="P50" s="124"/>
      <c r="Q50" s="124"/>
      <c r="R50" s="124"/>
      <c r="S50" s="124"/>
      <c r="T50" s="124"/>
    </row>
    <row r="51" spans="1:20" ht="14.25">
      <c r="A51" s="127" t="s">
        <v>482</v>
      </c>
      <c r="B51" s="127"/>
      <c r="C51" s="127"/>
      <c r="D51" s="127"/>
      <c r="E51" s="127"/>
      <c r="F51" s="127"/>
      <c r="G51" s="127"/>
      <c r="H51" s="127"/>
      <c r="I51" s="127"/>
      <c r="J51" s="127"/>
      <c r="K51" s="124"/>
      <c r="L51" s="124"/>
      <c r="M51" s="124"/>
      <c r="N51" s="124"/>
      <c r="O51" s="124"/>
      <c r="P51" s="124"/>
      <c r="Q51" s="124"/>
      <c r="R51" s="124"/>
      <c r="S51" s="124"/>
      <c r="T51" s="124"/>
    </row>
    <row r="52" spans="1:20" ht="14.25">
      <c r="A52" s="128" t="s">
        <v>483</v>
      </c>
      <c r="B52" s="129"/>
      <c r="C52" s="129"/>
      <c r="D52" s="129"/>
      <c r="E52" s="129"/>
      <c r="F52" s="129"/>
      <c r="G52" s="129"/>
      <c r="H52" s="129"/>
      <c r="I52" s="129"/>
      <c r="J52" s="129"/>
      <c r="K52" s="130"/>
      <c r="L52" s="130"/>
      <c r="M52" s="130"/>
      <c r="N52" s="130"/>
      <c r="O52" s="130"/>
      <c r="P52" s="130"/>
      <c r="Q52" s="130"/>
      <c r="R52" s="130"/>
      <c r="S52" s="130"/>
      <c r="T52" s="130"/>
    </row>
    <row r="53" spans="1:20" ht="14.25">
      <c r="A53" s="130"/>
      <c r="B53" s="129"/>
      <c r="C53" s="129"/>
      <c r="D53" s="129"/>
      <c r="E53" s="129"/>
      <c r="F53" s="129"/>
      <c r="G53" s="129"/>
      <c r="H53" s="129"/>
      <c r="I53" s="129"/>
      <c r="J53" s="129"/>
      <c r="K53" s="130"/>
      <c r="L53" s="130"/>
      <c r="M53" s="130"/>
      <c r="N53" s="130"/>
      <c r="O53" s="130"/>
      <c r="P53" s="130"/>
      <c r="Q53" s="130"/>
      <c r="R53" s="130"/>
      <c r="S53" s="130"/>
      <c r="T53" s="130"/>
    </row>
    <row r="54" spans="1:20" ht="15">
      <c r="A54" s="131" t="s">
        <v>484</v>
      </c>
      <c r="B54" s="132"/>
      <c r="C54" s="132"/>
      <c r="D54" s="132"/>
      <c r="E54" s="132"/>
      <c r="F54" s="132"/>
      <c r="G54" s="132"/>
      <c r="H54" s="132"/>
      <c r="I54" s="132"/>
      <c r="J54" s="132"/>
      <c r="K54" s="132"/>
      <c r="L54" s="132"/>
      <c r="M54" s="133"/>
      <c r="N54" s="134"/>
      <c r="O54" s="134"/>
      <c r="P54" s="134"/>
      <c r="Q54" s="134"/>
      <c r="R54" s="134"/>
      <c r="S54" s="134"/>
      <c r="T54" s="134"/>
    </row>
    <row r="55" spans="1:20" ht="15">
      <c r="A55" s="135"/>
      <c r="B55" s="342" t="s">
        <v>485</v>
      </c>
      <c r="C55" s="342"/>
      <c r="D55" s="342" t="s">
        <v>486</v>
      </c>
      <c r="E55" s="342"/>
      <c r="F55" s="342" t="s">
        <v>542</v>
      </c>
      <c r="G55" s="342"/>
      <c r="H55" s="342" t="s">
        <v>487</v>
      </c>
      <c r="I55" s="342"/>
      <c r="J55" s="342" t="s">
        <v>488</v>
      </c>
      <c r="K55" s="342"/>
      <c r="L55" s="342" t="s">
        <v>489</v>
      </c>
      <c r="M55" s="342"/>
      <c r="N55" s="134"/>
      <c r="O55" s="134"/>
      <c r="P55" s="134"/>
      <c r="Q55" s="134"/>
      <c r="R55" s="134"/>
      <c r="S55" s="134"/>
      <c r="T55" s="134"/>
    </row>
    <row r="56" spans="1:20" ht="15">
      <c r="A56" s="136"/>
      <c r="B56" s="137" t="s">
        <v>548</v>
      </c>
      <c r="C56" s="137" t="s">
        <v>549</v>
      </c>
      <c r="D56" s="137" t="str">
        <f t="shared" ref="D56:I56" si="0">+B56</f>
        <v>31.12.2024</v>
      </c>
      <c r="E56" s="137" t="str">
        <f t="shared" si="0"/>
        <v>31.12.2023</v>
      </c>
      <c r="F56" s="137" t="str">
        <f t="shared" si="0"/>
        <v>31.12.2024</v>
      </c>
      <c r="G56" s="137" t="str">
        <f t="shared" si="0"/>
        <v>31.12.2023</v>
      </c>
      <c r="H56" s="137" t="str">
        <f t="shared" si="0"/>
        <v>31.12.2024</v>
      </c>
      <c r="I56" s="137" t="str">
        <f t="shared" si="0"/>
        <v>31.12.2023</v>
      </c>
      <c r="J56" s="137" t="str">
        <f>+H56</f>
        <v>31.12.2024</v>
      </c>
      <c r="K56" s="137" t="str">
        <f>+I56</f>
        <v>31.12.2023</v>
      </c>
      <c r="L56" s="137" t="str">
        <f>+H56</f>
        <v>31.12.2024</v>
      </c>
      <c r="M56" s="137" t="str">
        <f>+I56</f>
        <v>31.12.2023</v>
      </c>
      <c r="N56" s="134"/>
      <c r="O56" s="134"/>
      <c r="P56" s="134"/>
      <c r="Q56" s="134"/>
      <c r="R56" s="134"/>
      <c r="S56" s="134"/>
      <c r="T56" s="134"/>
    </row>
    <row r="57" spans="1:20" ht="15">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5">
      <c r="A58" s="138"/>
      <c r="B58" s="138"/>
      <c r="C58" s="138"/>
      <c r="D58" s="138"/>
      <c r="E58" s="138"/>
      <c r="F58" s="139"/>
      <c r="G58" s="139"/>
      <c r="H58" s="138"/>
      <c r="I58" s="138"/>
      <c r="J58" s="138"/>
      <c r="K58" s="138"/>
      <c r="L58" s="138"/>
      <c r="M58" s="138"/>
      <c r="N58" s="134"/>
      <c r="O58" s="134"/>
      <c r="P58" s="134"/>
      <c r="Q58" s="134"/>
      <c r="R58" s="134"/>
      <c r="S58" s="134"/>
      <c r="T58" s="134"/>
    </row>
    <row r="59" spans="1:20" ht="15">
      <c r="A59" s="140" t="s">
        <v>490</v>
      </c>
      <c r="B59" s="163">
        <v>153306</v>
      </c>
      <c r="C59" s="163">
        <v>145166</v>
      </c>
      <c r="D59" s="165">
        <v>92567</v>
      </c>
      <c r="E59" s="163">
        <v>78482</v>
      </c>
      <c r="F59" s="165">
        <v>3093</v>
      </c>
      <c r="G59" s="165">
        <v>80108</v>
      </c>
      <c r="H59" s="165">
        <v>507</v>
      </c>
      <c r="I59" s="165">
        <v>475</v>
      </c>
      <c r="J59" s="165">
        <v>0</v>
      </c>
      <c r="K59" s="165">
        <v>0</v>
      </c>
      <c r="L59" s="160">
        <f>+J59+H59+F59+D59+B59</f>
        <v>249473</v>
      </c>
      <c r="M59" s="160">
        <f>+K59+I59+G59+E59+C59</f>
        <v>304231</v>
      </c>
      <c r="N59" s="134"/>
      <c r="O59" s="134"/>
      <c r="P59" s="134"/>
      <c r="Q59" s="134"/>
      <c r="R59" s="134"/>
      <c r="S59" s="134"/>
      <c r="T59" s="134"/>
    </row>
    <row r="60" spans="1:20" ht="15">
      <c r="A60" s="140" t="s">
        <v>491</v>
      </c>
      <c r="B60" s="164">
        <v>18434</v>
      </c>
      <c r="C60" s="164">
        <v>18849</v>
      </c>
      <c r="D60" s="164">
        <v>10550</v>
      </c>
      <c r="E60" s="164">
        <v>8858</v>
      </c>
      <c r="F60" s="164">
        <v>-484</v>
      </c>
      <c r="G60" s="164">
        <v>4206</v>
      </c>
      <c r="H60" s="164">
        <v>20</v>
      </c>
      <c r="I60" s="164">
        <v>22</v>
      </c>
      <c r="J60" s="164">
        <v>-6376</v>
      </c>
      <c r="K60" s="165">
        <v>-7178</v>
      </c>
      <c r="L60" s="160">
        <f>+J60+H60+F60+D60+B60</f>
        <v>22144</v>
      </c>
      <c r="M60" s="160">
        <f>+K60+I60+G60+E60+C60</f>
        <v>24757</v>
      </c>
      <c r="N60" s="134"/>
      <c r="O60" s="134"/>
      <c r="P60" s="134"/>
      <c r="Q60" s="134"/>
      <c r="R60" s="134"/>
      <c r="S60" s="134"/>
      <c r="T60" s="134"/>
    </row>
    <row r="61" spans="1:20" ht="15">
      <c r="A61" s="133"/>
      <c r="B61" s="141"/>
      <c r="C61" s="142"/>
      <c r="D61" s="141"/>
      <c r="E61" s="142"/>
      <c r="F61" s="141"/>
      <c r="G61" s="141"/>
      <c r="H61" s="141"/>
      <c r="I61" s="141"/>
      <c r="J61" s="141"/>
      <c r="K61" s="141"/>
      <c r="L61" s="143"/>
      <c r="M61" s="143"/>
      <c r="N61" s="134"/>
      <c r="O61" s="134"/>
      <c r="P61" s="134"/>
      <c r="Q61" s="134"/>
      <c r="R61" s="134"/>
      <c r="S61" s="134"/>
      <c r="T61" s="134"/>
    </row>
    <row r="62" spans="1:20" ht="15">
      <c r="A62" s="144" t="s">
        <v>492</v>
      </c>
      <c r="B62" s="134"/>
      <c r="C62" s="145"/>
      <c r="D62" s="145"/>
      <c r="E62" s="145"/>
      <c r="F62" s="145"/>
      <c r="G62" s="145"/>
      <c r="H62" s="145"/>
      <c r="I62" s="145"/>
      <c r="J62" s="145"/>
      <c r="K62" s="134"/>
      <c r="L62" s="134"/>
      <c r="M62" s="134"/>
      <c r="N62" s="134"/>
      <c r="O62" s="134"/>
      <c r="P62" s="134"/>
      <c r="Q62" s="134"/>
      <c r="R62" s="134"/>
      <c r="S62" s="134"/>
      <c r="T62" s="134"/>
    </row>
    <row r="63" spans="1:20" ht="15">
      <c r="A63" s="145"/>
      <c r="B63" s="146"/>
      <c r="C63" s="147" t="str">
        <f>B56</f>
        <v>31.12.2024</v>
      </c>
      <c r="D63" s="147" t="str">
        <f>C56</f>
        <v>31.12.2023</v>
      </c>
      <c r="E63" s="145"/>
      <c r="F63" s="145"/>
      <c r="G63" s="145"/>
      <c r="H63" s="145"/>
      <c r="I63" s="145"/>
      <c r="J63" s="145"/>
      <c r="K63" s="134"/>
      <c r="L63" s="134"/>
      <c r="M63" s="134"/>
      <c r="N63" s="134"/>
      <c r="O63" s="134"/>
      <c r="P63" s="134"/>
      <c r="Q63" s="134"/>
      <c r="R63" s="134"/>
      <c r="S63" s="134"/>
      <c r="T63" s="134"/>
    </row>
    <row r="64" spans="1:20" ht="15">
      <c r="A64" s="145"/>
      <c r="B64" s="146"/>
      <c r="C64" s="159" t="s">
        <v>543</v>
      </c>
      <c r="D64" s="159" t="s">
        <v>543</v>
      </c>
      <c r="E64" s="145"/>
      <c r="F64" s="145"/>
      <c r="G64" s="145"/>
      <c r="H64" s="145"/>
      <c r="I64" s="145"/>
      <c r="J64" s="145"/>
      <c r="K64" s="134"/>
      <c r="L64" s="134"/>
      <c r="M64" s="134"/>
      <c r="N64" s="134"/>
      <c r="O64" s="134"/>
      <c r="P64" s="134"/>
      <c r="Q64" s="134"/>
      <c r="R64" s="134"/>
      <c r="S64" s="134"/>
      <c r="T64" s="134"/>
    </row>
    <row r="65" spans="1:20" ht="14.25">
      <c r="A65" s="145"/>
      <c r="B65" s="146"/>
      <c r="C65" s="148"/>
      <c r="D65" s="148"/>
      <c r="E65" s="145"/>
      <c r="F65" s="145"/>
      <c r="G65" s="145"/>
      <c r="H65" s="145"/>
      <c r="I65" s="145"/>
      <c r="J65" s="145"/>
      <c r="K65" s="134"/>
      <c r="L65" s="134"/>
      <c r="M65" s="134"/>
      <c r="N65" s="134"/>
      <c r="O65" s="134"/>
      <c r="P65" s="134"/>
      <c r="Q65" s="134"/>
      <c r="R65" s="134"/>
      <c r="S65" s="134"/>
      <c r="T65" s="134"/>
    </row>
    <row r="66" spans="1:20" ht="15" thickBot="1">
      <c r="A66" s="343" t="s">
        <v>493</v>
      </c>
      <c r="B66" s="343"/>
      <c r="C66" s="161">
        <v>138249</v>
      </c>
      <c r="D66" s="161">
        <v>141670</v>
      </c>
      <c r="E66" s="145"/>
      <c r="F66" s="145"/>
      <c r="G66" s="145"/>
      <c r="H66" s="145"/>
      <c r="I66" s="145"/>
      <c r="J66" s="134"/>
      <c r="K66" s="134"/>
      <c r="L66" s="134"/>
      <c r="M66" s="134"/>
      <c r="N66" s="134"/>
      <c r="O66" s="134"/>
      <c r="P66" s="134"/>
      <c r="Q66" s="134"/>
      <c r="R66" s="134"/>
      <c r="S66" s="134"/>
      <c r="T66" s="134"/>
    </row>
    <row r="67" spans="1:20" ht="14.25">
      <c r="A67" s="145"/>
      <c r="B67" s="146"/>
      <c r="C67" s="166"/>
      <c r="D67" s="166"/>
      <c r="E67" s="145"/>
      <c r="F67" s="145"/>
      <c r="G67" s="145"/>
      <c r="H67" s="145"/>
      <c r="I67" s="145"/>
      <c r="J67" s="134"/>
      <c r="K67" s="134"/>
      <c r="L67" s="134"/>
      <c r="M67" s="134"/>
      <c r="N67" s="134"/>
      <c r="O67" s="134"/>
      <c r="P67" s="134"/>
      <c r="Q67" s="134"/>
      <c r="R67" s="134"/>
      <c r="S67" s="134"/>
      <c r="T67" s="134"/>
    </row>
    <row r="68" spans="1:20" ht="15" thickBot="1">
      <c r="A68" s="343" t="s">
        <v>494</v>
      </c>
      <c r="B68" s="343"/>
      <c r="C68" s="161">
        <v>43514</v>
      </c>
      <c r="D68" s="161">
        <v>40243</v>
      </c>
      <c r="E68" s="145"/>
      <c r="F68" s="145"/>
      <c r="G68" s="145"/>
      <c r="H68" s="145"/>
      <c r="I68" s="145"/>
      <c r="J68" s="134"/>
      <c r="K68" s="134"/>
      <c r="L68" s="134"/>
      <c r="M68" s="134"/>
      <c r="N68" s="134"/>
      <c r="O68" s="134"/>
      <c r="P68" s="134"/>
      <c r="Q68" s="134"/>
      <c r="R68" s="134"/>
      <c r="S68" s="134"/>
      <c r="T68" s="134"/>
    </row>
    <row r="69" spans="1:20" ht="14.25">
      <c r="A69" s="145"/>
      <c r="B69" s="145"/>
      <c r="C69" s="145"/>
      <c r="D69" s="145"/>
      <c r="E69" s="145"/>
      <c r="F69" s="145"/>
      <c r="G69" s="145"/>
      <c r="H69" s="145"/>
      <c r="I69" s="145"/>
      <c r="J69" s="145"/>
      <c r="K69" s="134"/>
      <c r="L69" s="134"/>
      <c r="M69" s="134"/>
      <c r="N69" s="134"/>
      <c r="O69" s="134"/>
      <c r="P69" s="134"/>
      <c r="Q69" s="134"/>
      <c r="R69" s="134"/>
      <c r="S69" s="134"/>
      <c r="T69" s="134"/>
    </row>
    <row r="70" spans="1:20" ht="14.25">
      <c r="A70" s="145"/>
      <c r="B70" s="145"/>
      <c r="C70" s="145"/>
      <c r="D70" s="145"/>
      <c r="E70" s="145"/>
      <c r="F70" s="145"/>
      <c r="G70" s="145"/>
      <c r="H70" s="145"/>
      <c r="I70" s="145"/>
      <c r="J70" s="145"/>
      <c r="K70" s="134"/>
      <c r="L70" s="134"/>
      <c r="M70" s="134"/>
      <c r="N70" s="134"/>
      <c r="O70" s="134"/>
      <c r="P70" s="134"/>
      <c r="Q70" s="134"/>
      <c r="R70" s="134"/>
      <c r="S70" s="134"/>
      <c r="T70" s="134"/>
    </row>
    <row r="71" spans="1:20" ht="15">
      <c r="A71" s="144" t="s">
        <v>495</v>
      </c>
      <c r="B71" s="145"/>
      <c r="C71" s="145"/>
      <c r="D71" s="145"/>
      <c r="E71" s="145"/>
      <c r="F71" s="145"/>
      <c r="G71" s="145"/>
      <c r="H71" s="145"/>
      <c r="I71" s="145"/>
      <c r="J71" s="145"/>
      <c r="K71" s="134"/>
      <c r="L71" s="134"/>
      <c r="M71" s="134"/>
      <c r="N71" s="134"/>
      <c r="O71" s="134"/>
      <c r="P71" s="134"/>
      <c r="Q71" s="134"/>
      <c r="R71" s="134"/>
      <c r="S71" s="134"/>
      <c r="T71" s="134"/>
    </row>
    <row r="72" spans="1:20" ht="14.25">
      <c r="A72" s="145"/>
      <c r="B72" s="145"/>
      <c r="C72" s="145"/>
      <c r="D72" s="145"/>
      <c r="E72" s="145"/>
      <c r="F72" s="145"/>
      <c r="G72" s="145"/>
      <c r="H72" s="145"/>
      <c r="I72" s="145"/>
      <c r="J72" s="145"/>
      <c r="K72" s="134"/>
      <c r="L72" s="134"/>
      <c r="M72" s="134"/>
      <c r="N72" s="134"/>
      <c r="O72" s="134"/>
      <c r="P72" s="134"/>
      <c r="Q72" s="134"/>
      <c r="R72" s="134"/>
      <c r="S72" s="134"/>
      <c r="T72" s="134"/>
    </row>
    <row r="73" spans="1:20" ht="15">
      <c r="A73" s="145"/>
      <c r="B73" s="145"/>
      <c r="C73" s="149" t="str">
        <f>+C63</f>
        <v>31.12.2024</v>
      </c>
      <c r="D73" s="149" t="s">
        <v>544</v>
      </c>
      <c r="E73" s="145"/>
      <c r="F73" s="145"/>
      <c r="G73" s="145"/>
      <c r="H73" s="145"/>
      <c r="I73" s="145"/>
      <c r="J73" s="145"/>
      <c r="K73" s="134"/>
      <c r="L73" s="134"/>
      <c r="M73" s="134"/>
      <c r="N73" s="134"/>
      <c r="O73" s="134"/>
      <c r="P73" s="134"/>
      <c r="Q73" s="134"/>
      <c r="R73" s="134"/>
      <c r="S73" s="134"/>
      <c r="T73" s="134"/>
    </row>
    <row r="74" spans="1:20" ht="15">
      <c r="A74" s="145"/>
      <c r="B74" s="145"/>
      <c r="C74" s="159" t="s">
        <v>543</v>
      </c>
      <c r="D74" s="159" t="s">
        <v>543</v>
      </c>
      <c r="E74" s="145"/>
      <c r="F74" s="145"/>
      <c r="G74" s="145"/>
      <c r="H74" s="145"/>
      <c r="I74" s="145"/>
      <c r="J74" s="145"/>
      <c r="K74" s="134"/>
      <c r="L74" s="134"/>
      <c r="M74" s="134"/>
      <c r="N74" s="134"/>
      <c r="O74" s="134"/>
      <c r="P74" s="134"/>
      <c r="Q74" s="134"/>
      <c r="R74" s="134"/>
      <c r="S74" s="134"/>
      <c r="T74" s="134"/>
    </row>
    <row r="75" spans="1:20" ht="14.25">
      <c r="A75" s="145"/>
      <c r="B75" s="145"/>
      <c r="C75" s="148"/>
      <c r="D75" s="148"/>
      <c r="E75" s="145"/>
      <c r="F75" s="145"/>
      <c r="G75" s="145"/>
      <c r="H75" s="145"/>
      <c r="I75" s="145"/>
      <c r="J75" s="145"/>
      <c r="K75" s="134"/>
      <c r="L75" s="134"/>
      <c r="M75" s="134"/>
      <c r="N75" s="134"/>
      <c r="O75" s="134"/>
      <c r="P75" s="134"/>
      <c r="Q75" s="134"/>
      <c r="R75" s="134"/>
      <c r="S75" s="134"/>
      <c r="T75" s="134"/>
    </row>
    <row r="76" spans="1:20" ht="15" thickBot="1">
      <c r="A76" s="340" t="s">
        <v>496</v>
      </c>
      <c r="B76" s="340"/>
      <c r="C76" s="161">
        <v>39458</v>
      </c>
      <c r="D76" s="161">
        <v>37402</v>
      </c>
      <c r="E76" s="145"/>
      <c r="F76" s="145"/>
      <c r="G76" s="145"/>
      <c r="H76" s="145"/>
      <c r="I76" s="145"/>
      <c r="J76" s="134"/>
      <c r="K76" s="134"/>
      <c r="L76" s="134"/>
      <c r="M76" s="134"/>
      <c r="N76" s="134"/>
      <c r="O76" s="134"/>
      <c r="P76" s="134"/>
      <c r="Q76" s="134"/>
      <c r="R76" s="134"/>
      <c r="S76" s="134"/>
      <c r="T76" s="134"/>
    </row>
    <row r="77" spans="1:20" ht="14.25">
      <c r="A77" s="145"/>
      <c r="B77" s="145"/>
      <c r="C77" s="162"/>
      <c r="D77" s="162"/>
      <c r="E77" s="145"/>
      <c r="F77" s="145"/>
      <c r="G77" s="145"/>
      <c r="H77" s="145"/>
      <c r="I77" s="145"/>
      <c r="J77" s="134"/>
      <c r="K77" s="134"/>
      <c r="L77" s="134"/>
      <c r="M77" s="134"/>
      <c r="N77" s="134"/>
      <c r="O77" s="134"/>
      <c r="P77" s="134"/>
      <c r="Q77" s="134"/>
      <c r="R77" s="134"/>
      <c r="S77" s="134"/>
      <c r="T77" s="134"/>
    </row>
    <row r="78" spans="1:20" ht="15" thickBot="1">
      <c r="A78" s="340" t="s">
        <v>497</v>
      </c>
      <c r="B78" s="340"/>
      <c r="C78" s="161">
        <v>16428</v>
      </c>
      <c r="D78" s="161">
        <v>15062</v>
      </c>
      <c r="E78" s="145"/>
      <c r="F78" s="145"/>
      <c r="G78" s="145"/>
      <c r="H78" s="145"/>
      <c r="I78" s="145"/>
      <c r="J78" s="134"/>
      <c r="K78" s="134"/>
      <c r="L78" s="134"/>
      <c r="M78" s="134"/>
      <c r="N78" s="134"/>
      <c r="O78" s="134"/>
      <c r="P78" s="134"/>
      <c r="Q78" s="134"/>
      <c r="R78" s="134"/>
      <c r="S78" s="134"/>
      <c r="T78" s="134"/>
    </row>
    <row r="79" spans="1:20" ht="14.25">
      <c r="A79" s="145"/>
      <c r="B79" s="145"/>
      <c r="C79" s="145"/>
      <c r="D79" s="145"/>
      <c r="E79" s="145"/>
      <c r="F79" s="145"/>
      <c r="G79" s="145"/>
      <c r="H79" s="145"/>
      <c r="I79" s="145"/>
      <c r="J79" s="145"/>
      <c r="K79" s="134"/>
      <c r="L79" s="134"/>
      <c r="M79" s="134"/>
      <c r="N79" s="134"/>
      <c r="O79" s="134"/>
      <c r="P79" s="134"/>
      <c r="Q79" s="134"/>
      <c r="R79" s="134"/>
      <c r="S79" s="134"/>
      <c r="T79" s="134"/>
    </row>
    <row r="80" spans="1:20" ht="14.25">
      <c r="A80" s="150"/>
      <c r="B80" s="129"/>
      <c r="C80" s="129"/>
      <c r="D80" s="129"/>
      <c r="E80" s="129"/>
      <c r="F80" s="129"/>
      <c r="G80" s="129"/>
      <c r="H80" s="129"/>
      <c r="I80" s="129"/>
      <c r="J80" s="129"/>
      <c r="K80" s="130"/>
      <c r="L80" s="130"/>
      <c r="M80" s="130"/>
      <c r="N80" s="130"/>
      <c r="O80" s="130"/>
      <c r="P80" s="130"/>
      <c r="Q80" s="130"/>
      <c r="R80" s="130"/>
      <c r="S80" s="130"/>
      <c r="T80" s="130"/>
    </row>
    <row r="81" spans="1:20" ht="14.25">
      <c r="A81" s="128" t="s">
        <v>498</v>
      </c>
      <c r="B81" s="145"/>
      <c r="C81" s="145"/>
      <c r="D81" s="145"/>
      <c r="E81" s="145"/>
      <c r="F81" s="145"/>
      <c r="G81" s="145"/>
      <c r="H81" s="145"/>
      <c r="I81" s="145"/>
      <c r="J81" s="145"/>
      <c r="K81" s="134"/>
      <c r="L81" s="134"/>
      <c r="M81" s="134"/>
      <c r="N81" s="134"/>
      <c r="O81" s="134"/>
      <c r="P81" s="134"/>
      <c r="Q81" s="134"/>
      <c r="R81" s="134"/>
      <c r="S81" s="134"/>
      <c r="T81" s="134"/>
    </row>
    <row r="82" spans="1:20" ht="14.25">
      <c r="A82" s="128" t="s">
        <v>499</v>
      </c>
      <c r="B82" s="145"/>
      <c r="C82" s="145"/>
      <c r="D82" s="145"/>
      <c r="E82" s="145"/>
      <c r="F82" s="145"/>
      <c r="G82" s="145"/>
      <c r="H82" s="145"/>
      <c r="I82" s="145"/>
      <c r="J82" s="145"/>
      <c r="K82" s="134"/>
      <c r="L82" s="134"/>
      <c r="M82" s="134"/>
      <c r="N82" s="134"/>
      <c r="O82" s="134"/>
      <c r="P82" s="134"/>
      <c r="Q82" s="134"/>
      <c r="R82" s="134"/>
      <c r="S82" s="134"/>
      <c r="T82" s="134"/>
    </row>
    <row r="83" spans="1:20" ht="29.25" customHeight="1">
      <c r="A83" s="340" t="s">
        <v>500</v>
      </c>
      <c r="B83" s="340"/>
      <c r="C83" s="340"/>
      <c r="D83" s="340"/>
      <c r="E83" s="340"/>
      <c r="F83" s="340"/>
      <c r="G83" s="340"/>
      <c r="H83" s="340"/>
      <c r="I83" s="340"/>
      <c r="J83" s="340"/>
      <c r="K83" s="134"/>
      <c r="L83" s="134"/>
      <c r="M83" s="134"/>
      <c r="N83" s="134"/>
      <c r="O83" s="134"/>
      <c r="P83" s="134"/>
      <c r="Q83" s="134"/>
      <c r="R83" s="134"/>
      <c r="S83" s="134"/>
      <c r="T83" s="134"/>
    </row>
    <row r="84" spans="1:20" ht="14.25">
      <c r="A84" s="128" t="s">
        <v>501</v>
      </c>
      <c r="B84" s="145"/>
      <c r="C84" s="145"/>
      <c r="D84" s="145"/>
      <c r="E84" s="145"/>
      <c r="F84" s="145"/>
      <c r="G84" s="145"/>
      <c r="H84" s="145"/>
      <c r="I84" s="145"/>
      <c r="J84" s="145"/>
      <c r="K84" s="134"/>
      <c r="L84" s="134"/>
      <c r="M84" s="134"/>
      <c r="N84" s="134"/>
      <c r="O84" s="134"/>
      <c r="P84" s="134"/>
      <c r="Q84" s="134"/>
      <c r="R84" s="134"/>
      <c r="S84" s="134"/>
      <c r="T84" s="134"/>
    </row>
    <row r="85" spans="1:20" ht="14.25">
      <c r="A85" s="128" t="s">
        <v>502</v>
      </c>
      <c r="B85" s="145"/>
      <c r="C85" s="145"/>
      <c r="D85" s="145"/>
      <c r="E85" s="145"/>
      <c r="F85" s="145"/>
      <c r="G85" s="145"/>
      <c r="H85" s="145"/>
      <c r="I85" s="145"/>
      <c r="J85" s="145"/>
      <c r="K85" s="134"/>
      <c r="L85" s="134"/>
      <c r="M85" s="134"/>
      <c r="N85" s="134"/>
      <c r="O85" s="134"/>
      <c r="P85" s="134"/>
      <c r="Q85" s="134"/>
      <c r="R85" s="134"/>
      <c r="S85" s="134"/>
      <c r="T85" s="134"/>
    </row>
    <row r="86" spans="1:20" ht="14.25">
      <c r="A86" s="124" t="s">
        <v>503</v>
      </c>
      <c r="B86" s="124"/>
      <c r="C86" s="124"/>
      <c r="D86" s="124"/>
      <c r="E86" s="124"/>
      <c r="F86" s="124"/>
      <c r="G86" s="124"/>
      <c r="H86" s="124"/>
      <c r="I86" s="124"/>
      <c r="J86" s="124"/>
      <c r="K86" s="124"/>
      <c r="L86" s="124"/>
      <c r="M86" s="124"/>
      <c r="N86" s="124"/>
      <c r="O86" s="124"/>
      <c r="P86" s="124"/>
      <c r="Q86" s="124"/>
      <c r="R86" s="124"/>
      <c r="S86" s="124"/>
      <c r="T86" s="124"/>
    </row>
    <row r="87" spans="1:20" ht="14.25">
      <c r="A87" s="339" t="s">
        <v>504</v>
      </c>
      <c r="B87" s="339"/>
      <c r="C87" s="339"/>
      <c r="D87" s="339"/>
      <c r="E87" s="339"/>
      <c r="F87" s="339"/>
      <c r="G87" s="339"/>
      <c r="H87" s="339"/>
      <c r="I87" s="339"/>
      <c r="J87" s="339"/>
      <c r="K87" s="124"/>
      <c r="L87" s="124"/>
      <c r="M87" s="124"/>
      <c r="N87" s="124"/>
      <c r="O87" s="124"/>
      <c r="P87" s="124"/>
      <c r="Q87" s="124"/>
      <c r="R87" s="124"/>
      <c r="S87" s="124"/>
      <c r="T87" s="124"/>
    </row>
    <row r="88" spans="1:20" ht="14.25">
      <c r="A88" s="151" t="s">
        <v>505</v>
      </c>
      <c r="B88" s="152"/>
      <c r="C88" s="152"/>
      <c r="D88" s="152"/>
      <c r="E88" s="152"/>
      <c r="F88" s="152"/>
      <c r="G88" s="152"/>
      <c r="H88" s="152"/>
      <c r="I88" s="152"/>
      <c r="J88" s="152"/>
      <c r="K88" s="152"/>
      <c r="L88" s="124"/>
      <c r="M88" s="124"/>
      <c r="N88" s="124"/>
      <c r="O88" s="124"/>
      <c r="P88" s="124"/>
      <c r="Q88" s="124"/>
      <c r="R88" s="124"/>
      <c r="S88" s="124"/>
      <c r="T88" s="124"/>
    </row>
    <row r="89" spans="1:20" ht="14.25">
      <c r="A89" s="153" t="s">
        <v>506</v>
      </c>
      <c r="B89" s="152"/>
      <c r="C89" s="152"/>
      <c r="D89" s="152"/>
      <c r="E89" s="152"/>
      <c r="F89" s="152"/>
      <c r="G89" s="152"/>
      <c r="H89" s="152"/>
      <c r="I89" s="152"/>
      <c r="J89" s="152"/>
      <c r="K89" s="152"/>
      <c r="L89" s="124"/>
      <c r="M89" s="124"/>
      <c r="N89" s="124"/>
      <c r="O89" s="124"/>
      <c r="P89" s="124"/>
      <c r="Q89" s="124"/>
      <c r="R89" s="124"/>
      <c r="S89" s="124"/>
      <c r="T89" s="124"/>
    </row>
    <row r="90" spans="1:20" ht="14.25">
      <c r="A90" s="151" t="s">
        <v>507</v>
      </c>
      <c r="B90" s="152"/>
      <c r="C90" s="152"/>
      <c r="D90" s="152"/>
      <c r="E90" s="152"/>
      <c r="F90" s="152"/>
      <c r="G90" s="152"/>
      <c r="H90" s="152"/>
      <c r="I90" s="152"/>
      <c r="J90" s="152"/>
      <c r="K90" s="152"/>
      <c r="L90" s="124"/>
      <c r="M90" s="124"/>
      <c r="N90" s="124"/>
      <c r="O90" s="124"/>
      <c r="P90" s="124"/>
      <c r="Q90" s="124"/>
      <c r="R90" s="124"/>
      <c r="S90" s="124"/>
      <c r="T90" s="124"/>
    </row>
    <row r="91" spans="1:20" ht="14.25">
      <c r="A91" s="339" t="s">
        <v>508</v>
      </c>
      <c r="B91" s="339"/>
      <c r="C91" s="339"/>
      <c r="D91" s="339"/>
      <c r="E91" s="339"/>
      <c r="F91" s="339"/>
      <c r="G91" s="339"/>
      <c r="H91" s="339"/>
      <c r="I91" s="339"/>
      <c r="J91" s="339"/>
      <c r="K91" s="124"/>
      <c r="L91" s="124"/>
      <c r="M91" s="124"/>
      <c r="N91" s="124"/>
      <c r="O91" s="124"/>
      <c r="P91" s="124"/>
      <c r="Q91" s="124"/>
      <c r="R91" s="124"/>
      <c r="S91" s="124"/>
      <c r="T91" s="124"/>
    </row>
    <row r="92" spans="1:20" ht="14.25">
      <c r="A92" s="126" t="s">
        <v>509</v>
      </c>
      <c r="B92" s="152"/>
      <c r="C92" s="152"/>
      <c r="D92" s="152"/>
      <c r="E92" s="152"/>
      <c r="F92" s="152"/>
      <c r="G92" s="152"/>
      <c r="H92" s="152"/>
      <c r="I92" s="152"/>
      <c r="J92" s="152"/>
      <c r="K92" s="152"/>
      <c r="L92" s="124"/>
      <c r="M92" s="124"/>
      <c r="N92" s="124"/>
      <c r="O92" s="124"/>
      <c r="P92" s="124"/>
      <c r="Q92" s="124"/>
      <c r="R92" s="124"/>
      <c r="S92" s="124"/>
      <c r="T92" s="124"/>
    </row>
    <row r="93" spans="1:20" ht="14.25">
      <c r="A93" s="151" t="s">
        <v>510</v>
      </c>
      <c r="B93" s="152"/>
      <c r="C93" s="152"/>
      <c r="D93" s="152"/>
      <c r="E93" s="152"/>
      <c r="F93" s="152"/>
      <c r="G93" s="152"/>
      <c r="H93" s="152"/>
      <c r="I93" s="152"/>
      <c r="J93" s="152"/>
      <c r="K93" s="152"/>
      <c r="L93" s="124"/>
      <c r="M93" s="124"/>
      <c r="N93" s="124"/>
      <c r="O93" s="124"/>
      <c r="P93" s="124"/>
      <c r="Q93" s="124"/>
      <c r="R93" s="124"/>
      <c r="S93" s="124"/>
      <c r="T93" s="124"/>
    </row>
    <row r="94" spans="1:20" ht="14.25">
      <c r="A94" s="154" t="s">
        <v>550</v>
      </c>
      <c r="B94" s="154"/>
      <c r="C94" s="154"/>
      <c r="D94" s="154"/>
      <c r="E94" s="154"/>
      <c r="F94" s="154"/>
      <c r="G94" s="154"/>
      <c r="H94" s="154"/>
      <c r="I94" s="154"/>
      <c r="J94" s="154"/>
      <c r="K94" s="154"/>
      <c r="L94" s="134"/>
      <c r="M94" s="134"/>
      <c r="N94" s="134"/>
      <c r="O94" s="134"/>
      <c r="P94" s="134"/>
      <c r="Q94" s="134"/>
      <c r="R94" s="134"/>
      <c r="S94" s="134"/>
      <c r="T94" s="134"/>
    </row>
    <row r="95" spans="1:20" ht="14.25">
      <c r="A95" s="151" t="s">
        <v>511</v>
      </c>
      <c r="B95" s="152"/>
      <c r="C95" s="152"/>
      <c r="D95" s="152"/>
      <c r="E95" s="152"/>
      <c r="F95" s="152"/>
      <c r="G95" s="152"/>
      <c r="H95" s="152"/>
      <c r="I95" s="152"/>
      <c r="J95" s="152"/>
      <c r="K95" s="152"/>
      <c r="L95" s="124"/>
      <c r="M95" s="124"/>
      <c r="N95" s="124"/>
      <c r="O95" s="124"/>
      <c r="P95" s="124"/>
      <c r="Q95" s="124"/>
      <c r="R95" s="124"/>
      <c r="S95" s="124"/>
      <c r="T95" s="124"/>
    </row>
    <row r="96" spans="1:20" ht="14.25">
      <c r="A96" s="126" t="s">
        <v>512</v>
      </c>
      <c r="B96" s="152"/>
      <c r="C96" s="152"/>
      <c r="D96" s="152"/>
      <c r="E96" s="152"/>
      <c r="F96" s="152"/>
      <c r="G96" s="152"/>
      <c r="H96" s="152"/>
      <c r="I96" s="152"/>
      <c r="J96" s="152"/>
      <c r="K96" s="152"/>
      <c r="L96" s="124"/>
      <c r="M96" s="124"/>
      <c r="N96" s="124"/>
      <c r="O96" s="124"/>
      <c r="P96" s="124"/>
      <c r="Q96" s="124"/>
      <c r="R96" s="124"/>
      <c r="S96" s="124"/>
      <c r="T96" s="124"/>
    </row>
    <row r="97" spans="1:20" ht="14.25">
      <c r="A97" s="151" t="s">
        <v>513</v>
      </c>
      <c r="B97" s="152"/>
      <c r="C97" s="152"/>
      <c r="D97" s="152"/>
      <c r="E97" s="152"/>
      <c r="F97" s="152"/>
      <c r="G97" s="152"/>
      <c r="H97" s="152"/>
      <c r="I97" s="152"/>
      <c r="J97" s="152"/>
      <c r="K97" s="152"/>
      <c r="L97" s="124"/>
      <c r="M97" s="124"/>
      <c r="N97" s="124"/>
      <c r="O97" s="124"/>
      <c r="P97" s="124"/>
      <c r="Q97" s="124"/>
      <c r="R97" s="124"/>
      <c r="S97" s="124"/>
      <c r="T97" s="124"/>
    </row>
    <row r="98" spans="1:20" ht="14.25">
      <c r="A98" s="339" t="s">
        <v>551</v>
      </c>
      <c r="B98" s="339"/>
      <c r="C98" s="339"/>
      <c r="D98" s="339"/>
      <c r="E98" s="339"/>
      <c r="F98" s="339"/>
      <c r="G98" s="339"/>
      <c r="H98" s="339"/>
      <c r="I98" s="339"/>
      <c r="J98" s="339"/>
      <c r="K98" s="152"/>
      <c r="L98" s="124"/>
      <c r="M98" s="124"/>
      <c r="N98" s="124"/>
      <c r="O98" s="124"/>
      <c r="P98" s="124"/>
      <c r="Q98" s="124"/>
      <c r="R98" s="124"/>
      <c r="S98" s="124"/>
      <c r="T98" s="124"/>
    </row>
    <row r="99" spans="1:20" ht="15.75" thickBot="1">
      <c r="A99" s="127"/>
      <c r="B99" s="127"/>
      <c r="C99" s="127"/>
      <c r="D99" s="167" t="s">
        <v>543</v>
      </c>
      <c r="E99" s="127"/>
      <c r="F99" s="127"/>
      <c r="G99" s="127"/>
      <c r="H99" s="127"/>
      <c r="I99" s="127"/>
      <c r="J99" s="127"/>
      <c r="K99" s="152"/>
      <c r="L99" s="124"/>
      <c r="M99" s="124"/>
      <c r="N99" s="124"/>
      <c r="O99" s="124"/>
      <c r="P99" s="124"/>
      <c r="Q99" s="124"/>
      <c r="R99" s="124"/>
      <c r="S99" s="124"/>
      <c r="T99" s="124"/>
    </row>
    <row r="100" spans="1:20" ht="13.9" customHeight="1">
      <c r="A100" s="127"/>
      <c r="B100" s="341" t="s">
        <v>552</v>
      </c>
      <c r="C100" s="341"/>
      <c r="D100" s="168">
        <v>3187.0727984604155</v>
      </c>
      <c r="E100" s="127"/>
      <c r="F100" s="127"/>
      <c r="G100" s="127"/>
      <c r="H100" s="127"/>
      <c r="I100" s="127"/>
      <c r="J100" s="127"/>
      <c r="K100" s="152"/>
      <c r="L100" s="124"/>
      <c r="M100" s="124"/>
      <c r="N100" s="124"/>
      <c r="O100" s="124"/>
      <c r="P100" s="124"/>
      <c r="Q100" s="124"/>
      <c r="R100" s="124"/>
      <c r="S100" s="124"/>
      <c r="T100" s="124"/>
    </row>
    <row r="101" spans="1:20" ht="14.45" customHeight="1" thickBot="1">
      <c r="A101" s="127"/>
      <c r="B101" s="341" t="s">
        <v>553</v>
      </c>
      <c r="C101" s="341"/>
      <c r="D101" s="169">
        <v>2506</v>
      </c>
      <c r="E101" s="127"/>
      <c r="F101" s="127"/>
      <c r="G101" s="127"/>
      <c r="H101" s="127"/>
      <c r="I101" s="127"/>
      <c r="J101" s="127"/>
      <c r="K101" s="152"/>
      <c r="L101" s="124"/>
      <c r="M101" s="124"/>
      <c r="N101" s="124"/>
      <c r="O101" s="124"/>
      <c r="P101" s="124"/>
      <c r="Q101" s="124"/>
      <c r="R101" s="124"/>
      <c r="S101" s="124"/>
      <c r="T101" s="124"/>
    </row>
    <row r="102" spans="1:20" ht="15">
      <c r="A102" s="127"/>
      <c r="B102" s="341" t="s">
        <v>554</v>
      </c>
      <c r="C102" s="341"/>
      <c r="D102" s="170">
        <v>2506</v>
      </c>
      <c r="E102" s="127"/>
      <c r="F102" s="127"/>
      <c r="G102" s="127"/>
      <c r="H102" s="127"/>
      <c r="I102" s="127"/>
      <c r="J102" s="127"/>
      <c r="K102" s="152"/>
      <c r="L102" s="124"/>
      <c r="M102" s="124"/>
      <c r="N102" s="124"/>
      <c r="O102" s="124"/>
      <c r="P102" s="124"/>
      <c r="Q102" s="124"/>
      <c r="R102" s="124"/>
      <c r="S102" s="124"/>
      <c r="T102" s="124"/>
    </row>
    <row r="103" spans="1:20" ht="15.75" thickBot="1">
      <c r="A103" s="127"/>
      <c r="B103" s="341" t="s">
        <v>555</v>
      </c>
      <c r="C103" s="341"/>
      <c r="D103" s="169">
        <v>2658</v>
      </c>
      <c r="E103" s="127"/>
      <c r="F103" s="127"/>
      <c r="G103" s="127"/>
      <c r="H103" s="127"/>
      <c r="I103" s="127"/>
      <c r="J103" s="127"/>
      <c r="K103" s="152"/>
      <c r="L103" s="124"/>
      <c r="M103" s="124"/>
      <c r="N103" s="124"/>
      <c r="O103" s="124"/>
      <c r="P103" s="124"/>
      <c r="Q103" s="124"/>
      <c r="R103" s="124"/>
      <c r="S103" s="124"/>
      <c r="T103" s="124"/>
    </row>
    <row r="104" spans="1:20" ht="14.25">
      <c r="A104" s="126"/>
      <c r="B104" s="126"/>
      <c r="C104" s="126"/>
      <c r="D104" s="126"/>
      <c r="E104" s="126"/>
      <c r="F104" s="126"/>
      <c r="G104" s="126"/>
      <c r="H104" s="126"/>
      <c r="I104" s="126"/>
      <c r="J104" s="126"/>
      <c r="K104" s="152"/>
      <c r="L104" s="124"/>
      <c r="M104" s="124"/>
      <c r="N104" s="124"/>
      <c r="O104" s="124"/>
      <c r="P104" s="124"/>
      <c r="Q104" s="124"/>
      <c r="R104" s="124"/>
      <c r="S104" s="124"/>
      <c r="T104" s="124"/>
    </row>
    <row r="105" spans="1:20" ht="14.25">
      <c r="A105" s="151" t="s">
        <v>514</v>
      </c>
      <c r="B105" s="152"/>
      <c r="C105" s="152"/>
      <c r="D105" s="152"/>
      <c r="E105" s="152"/>
      <c r="F105" s="152"/>
      <c r="G105" s="152"/>
      <c r="H105" s="152"/>
      <c r="I105" s="152"/>
      <c r="J105" s="152"/>
      <c r="K105" s="152"/>
      <c r="L105" s="124"/>
      <c r="M105" s="124"/>
      <c r="N105" s="124"/>
      <c r="O105" s="124"/>
      <c r="P105" s="124"/>
      <c r="Q105" s="124"/>
      <c r="R105" s="124"/>
      <c r="S105" s="124"/>
      <c r="T105" s="124"/>
    </row>
    <row r="106" spans="1:20" ht="14.25">
      <c r="A106" s="339" t="s">
        <v>515</v>
      </c>
      <c r="B106" s="339"/>
      <c r="C106" s="339"/>
      <c r="D106" s="339"/>
      <c r="E106" s="339"/>
      <c r="F106" s="339"/>
      <c r="G106" s="339"/>
      <c r="H106" s="339"/>
      <c r="I106" s="339"/>
      <c r="J106" s="339"/>
      <c r="K106" s="152"/>
      <c r="L106" s="124"/>
      <c r="M106" s="124"/>
      <c r="N106" s="124"/>
      <c r="O106" s="124"/>
      <c r="P106" s="124"/>
      <c r="Q106" s="124"/>
      <c r="R106" s="124"/>
      <c r="S106" s="124"/>
      <c r="T106" s="124"/>
    </row>
    <row r="107" spans="1:20" ht="14.25">
      <c r="A107" s="151" t="s">
        <v>516</v>
      </c>
      <c r="B107" s="152"/>
      <c r="C107" s="152"/>
      <c r="D107" s="152"/>
      <c r="E107" s="152"/>
      <c r="F107" s="152"/>
      <c r="G107" s="152"/>
      <c r="H107" s="152"/>
      <c r="I107" s="152"/>
      <c r="J107" s="152"/>
      <c r="K107" s="152"/>
      <c r="L107" s="124"/>
      <c r="M107" s="124"/>
      <c r="N107" s="124"/>
      <c r="O107" s="124"/>
      <c r="P107" s="124"/>
      <c r="Q107" s="124"/>
      <c r="R107" s="124"/>
      <c r="S107" s="124"/>
      <c r="T107" s="124"/>
    </row>
    <row r="108" spans="1:20" ht="14.25">
      <c r="A108" s="339" t="s">
        <v>517</v>
      </c>
      <c r="B108" s="339"/>
      <c r="C108" s="339"/>
      <c r="D108" s="339"/>
      <c r="E108" s="339"/>
      <c r="F108" s="339"/>
      <c r="G108" s="339"/>
      <c r="H108" s="339"/>
      <c r="I108" s="339"/>
      <c r="J108" s="339"/>
      <c r="K108" s="152"/>
      <c r="L108" s="124"/>
      <c r="M108" s="124"/>
      <c r="N108" s="124"/>
      <c r="O108" s="124"/>
      <c r="P108" s="124"/>
      <c r="Q108" s="124"/>
      <c r="R108" s="124"/>
      <c r="S108" s="124"/>
      <c r="T108" s="124"/>
    </row>
    <row r="109" spans="1:20" ht="14.25">
      <c r="A109" s="124" t="s">
        <v>518</v>
      </c>
      <c r="B109" s="124"/>
      <c r="C109" s="124"/>
      <c r="D109" s="124"/>
      <c r="E109" s="124"/>
      <c r="F109" s="124"/>
      <c r="G109" s="124"/>
      <c r="H109" s="124"/>
      <c r="I109" s="124"/>
      <c r="J109" s="124"/>
      <c r="K109" s="126"/>
      <c r="L109" s="124"/>
      <c r="M109" s="124"/>
      <c r="N109" s="124"/>
      <c r="O109" s="124"/>
      <c r="P109" s="124"/>
      <c r="Q109" s="124"/>
      <c r="R109" s="124"/>
      <c r="S109" s="124"/>
      <c r="T109" s="124"/>
    </row>
    <row r="110" spans="1:20" ht="14.25">
      <c r="A110" s="339" t="s">
        <v>519</v>
      </c>
      <c r="B110" s="339"/>
      <c r="C110" s="339"/>
      <c r="D110" s="339"/>
      <c r="E110" s="339"/>
      <c r="F110" s="339"/>
      <c r="G110" s="339"/>
      <c r="H110" s="339"/>
      <c r="I110" s="339"/>
      <c r="J110" s="339"/>
      <c r="K110" s="126"/>
      <c r="L110" s="124"/>
      <c r="M110" s="124"/>
      <c r="N110" s="124"/>
      <c r="O110" s="124"/>
      <c r="P110" s="124"/>
      <c r="Q110" s="124"/>
      <c r="R110" s="124"/>
      <c r="S110" s="124"/>
      <c r="T110" s="124"/>
    </row>
    <row r="111" spans="1:20" ht="14.25">
      <c r="A111" s="127" t="s">
        <v>520</v>
      </c>
      <c r="B111" s="127"/>
      <c r="C111" s="127"/>
      <c r="D111" s="127"/>
      <c r="E111" s="127"/>
      <c r="F111" s="127"/>
      <c r="G111" s="127"/>
      <c r="H111" s="127"/>
      <c r="I111" s="127"/>
      <c r="J111" s="127"/>
      <c r="K111" s="126"/>
      <c r="L111" s="124"/>
      <c r="M111" s="124"/>
      <c r="N111" s="124"/>
      <c r="O111" s="124"/>
      <c r="P111" s="124"/>
      <c r="Q111" s="124"/>
      <c r="R111" s="124"/>
      <c r="S111" s="124"/>
      <c r="T111" s="124"/>
    </row>
    <row r="112" spans="1:20" ht="14.25">
      <c r="A112" s="339" t="s">
        <v>521</v>
      </c>
      <c r="B112" s="339"/>
      <c r="C112" s="339"/>
      <c r="D112" s="339"/>
      <c r="E112" s="339"/>
      <c r="F112" s="339"/>
      <c r="G112" s="339"/>
      <c r="H112" s="339"/>
      <c r="I112" s="339"/>
      <c r="J112" s="339"/>
      <c r="K112" s="126"/>
      <c r="L112" s="124"/>
      <c r="M112" s="124"/>
      <c r="N112" s="124"/>
      <c r="O112" s="124"/>
      <c r="P112" s="124"/>
      <c r="Q112" s="124"/>
      <c r="R112" s="124"/>
      <c r="S112" s="124"/>
      <c r="T112" s="124"/>
    </row>
    <row r="113" spans="1:20" ht="14.25">
      <c r="A113" s="127" t="s">
        <v>522</v>
      </c>
      <c r="B113" s="127"/>
      <c r="C113" s="127"/>
      <c r="D113" s="127"/>
      <c r="E113" s="127"/>
      <c r="F113" s="127"/>
      <c r="G113" s="127"/>
      <c r="H113" s="127"/>
      <c r="I113" s="127"/>
      <c r="J113" s="127"/>
      <c r="K113" s="126"/>
      <c r="L113" s="124"/>
      <c r="M113" s="124"/>
      <c r="N113" s="124"/>
      <c r="O113" s="124"/>
      <c r="P113" s="124"/>
      <c r="Q113" s="124"/>
      <c r="R113" s="124"/>
      <c r="S113" s="124"/>
      <c r="T113" s="124"/>
    </row>
    <row r="114" spans="1:20" ht="31.15" customHeight="1">
      <c r="A114" s="339" t="s">
        <v>523</v>
      </c>
      <c r="B114" s="339"/>
      <c r="C114" s="339"/>
      <c r="D114" s="339"/>
      <c r="E114" s="339"/>
      <c r="F114" s="339"/>
      <c r="G114" s="339"/>
      <c r="H114" s="339"/>
      <c r="I114" s="339"/>
      <c r="J114" s="339"/>
      <c r="K114" s="126"/>
      <c r="L114" s="124"/>
      <c r="M114" s="124"/>
      <c r="N114" s="124"/>
      <c r="O114" s="124"/>
      <c r="P114" s="124"/>
      <c r="Q114" s="124"/>
      <c r="R114" s="124"/>
      <c r="S114" s="124"/>
      <c r="T114" s="124"/>
    </row>
    <row r="115" spans="1:20" ht="14.25">
      <c r="A115" s="124" t="s">
        <v>524</v>
      </c>
      <c r="B115" s="124"/>
      <c r="C115" s="124"/>
      <c r="D115" s="124"/>
      <c r="E115" s="124"/>
      <c r="F115" s="124"/>
      <c r="G115" s="124"/>
      <c r="H115" s="124"/>
      <c r="I115" s="124"/>
      <c r="J115" s="124"/>
      <c r="K115" s="124"/>
      <c r="L115" s="124"/>
      <c r="M115" s="124"/>
      <c r="N115" s="124"/>
      <c r="O115" s="124"/>
      <c r="P115" s="124"/>
      <c r="Q115" s="124"/>
      <c r="R115" s="124"/>
      <c r="S115" s="124"/>
      <c r="T115" s="124"/>
    </row>
    <row r="116" spans="1:20" ht="14.25">
      <c r="A116" s="155" t="s">
        <v>525</v>
      </c>
      <c r="B116" s="124"/>
      <c r="C116" s="124"/>
      <c r="D116" s="124"/>
      <c r="E116" s="124"/>
      <c r="F116" s="124"/>
      <c r="G116" s="124"/>
      <c r="H116" s="124"/>
      <c r="I116" s="124"/>
      <c r="J116" s="124"/>
      <c r="K116" s="126"/>
      <c r="L116" s="124"/>
      <c r="M116" s="124"/>
      <c r="N116" s="124"/>
      <c r="O116" s="124"/>
      <c r="P116" s="124"/>
      <c r="Q116" s="124"/>
      <c r="R116" s="124"/>
      <c r="S116" s="124"/>
      <c r="T116" s="124"/>
    </row>
    <row r="117" spans="1:20" ht="14.25">
      <c r="A117" s="156" t="s">
        <v>526</v>
      </c>
      <c r="B117" s="124"/>
      <c r="C117" s="124"/>
      <c r="D117" s="124"/>
      <c r="E117" s="124"/>
      <c r="F117" s="124"/>
      <c r="G117" s="124"/>
      <c r="H117" s="124"/>
      <c r="I117" s="124"/>
      <c r="J117" s="124"/>
      <c r="K117" s="126"/>
      <c r="L117" s="124"/>
      <c r="M117" s="124"/>
      <c r="N117" s="124"/>
      <c r="O117" s="124"/>
      <c r="P117" s="124"/>
      <c r="Q117" s="124"/>
      <c r="R117" s="124"/>
      <c r="S117" s="124"/>
      <c r="T117" s="124"/>
    </row>
    <row r="118" spans="1:20" ht="14.25">
      <c r="A118" s="153" t="s">
        <v>527</v>
      </c>
      <c r="B118" s="124"/>
      <c r="C118" s="124"/>
      <c r="D118" s="124"/>
      <c r="E118" s="124"/>
      <c r="F118" s="124"/>
      <c r="G118" s="124"/>
      <c r="H118" s="124"/>
      <c r="I118" s="124"/>
      <c r="J118" s="124"/>
      <c r="K118" s="124"/>
      <c r="L118" s="124"/>
      <c r="M118" s="124"/>
      <c r="N118" s="124"/>
      <c r="O118" s="124"/>
      <c r="P118" s="124"/>
      <c r="Q118" s="124"/>
      <c r="R118" s="124"/>
      <c r="S118" s="124"/>
      <c r="T118" s="124"/>
    </row>
    <row r="119" spans="1:20" ht="14.25">
      <c r="A119" s="127" t="s">
        <v>528</v>
      </c>
      <c r="B119" s="127"/>
      <c r="C119" s="127"/>
      <c r="D119" s="127"/>
      <c r="E119" s="127"/>
      <c r="F119" s="127"/>
      <c r="G119" s="127"/>
      <c r="H119" s="127"/>
      <c r="I119" s="127"/>
      <c r="J119" s="127"/>
      <c r="K119" s="124"/>
      <c r="L119" s="124"/>
      <c r="M119" s="124"/>
      <c r="N119" s="124"/>
      <c r="O119" s="124"/>
      <c r="P119" s="124"/>
      <c r="Q119" s="124"/>
      <c r="R119" s="124"/>
      <c r="S119" s="124"/>
      <c r="T119" s="124"/>
    </row>
    <row r="120" spans="1:20" ht="14.25">
      <c r="A120" s="339" t="s">
        <v>529</v>
      </c>
      <c r="B120" s="339"/>
      <c r="C120" s="339"/>
      <c r="D120" s="339"/>
      <c r="E120" s="339"/>
      <c r="F120" s="339"/>
      <c r="G120" s="339"/>
      <c r="H120" s="339"/>
      <c r="I120" s="339"/>
      <c r="J120" s="339"/>
      <c r="K120" s="124"/>
      <c r="L120" s="124"/>
      <c r="M120" s="124"/>
      <c r="N120" s="124"/>
      <c r="O120" s="124"/>
      <c r="P120" s="124"/>
      <c r="Q120" s="124"/>
      <c r="R120" s="124"/>
      <c r="S120" s="124"/>
      <c r="T120" s="124"/>
    </row>
    <row r="121" spans="1:20" ht="14.25">
      <c r="A121" s="124"/>
      <c r="B121" s="124"/>
      <c r="C121" s="124"/>
      <c r="D121" s="124"/>
      <c r="E121" s="124"/>
      <c r="F121" s="124"/>
      <c r="G121" s="124"/>
      <c r="H121" s="124"/>
      <c r="I121" s="124"/>
      <c r="J121" s="124"/>
      <c r="K121" s="124"/>
      <c r="L121" s="124"/>
      <c r="M121" s="124"/>
      <c r="N121" s="124"/>
      <c r="O121" s="124"/>
      <c r="P121" s="124"/>
      <c r="Q121" s="124"/>
      <c r="R121" s="124"/>
      <c r="S121" s="124"/>
      <c r="T121" s="124"/>
    </row>
    <row r="122" spans="1:20" ht="14.25">
      <c r="A122" s="339" t="s">
        <v>530</v>
      </c>
      <c r="B122" s="339"/>
      <c r="C122" s="339"/>
      <c r="D122" s="339"/>
      <c r="E122" s="339"/>
      <c r="F122" s="339"/>
      <c r="G122" s="339"/>
      <c r="H122" s="339"/>
      <c r="I122" s="339"/>
      <c r="J122" s="339"/>
      <c r="K122" s="126"/>
      <c r="L122" s="124"/>
      <c r="M122" s="124"/>
      <c r="N122" s="124"/>
      <c r="O122" s="124"/>
      <c r="P122" s="124"/>
      <c r="Q122" s="124"/>
      <c r="R122" s="124"/>
      <c r="S122" s="124"/>
      <c r="T122" s="124"/>
    </row>
    <row r="123" spans="1:20" ht="14.25">
      <c r="A123" s="126"/>
      <c r="B123" s="126"/>
      <c r="C123" s="126"/>
      <c r="D123" s="126"/>
      <c r="E123" s="126"/>
      <c r="F123" s="126"/>
      <c r="G123" s="126"/>
      <c r="H123" s="126"/>
      <c r="I123" s="126"/>
      <c r="J123" s="126"/>
      <c r="K123" s="126"/>
      <c r="L123" s="124"/>
      <c r="M123" s="124"/>
      <c r="N123" s="124"/>
      <c r="O123" s="124"/>
      <c r="P123" s="124"/>
      <c r="Q123" s="124"/>
      <c r="R123" s="124"/>
      <c r="S123" s="124"/>
      <c r="T123" s="124"/>
    </row>
    <row r="124" spans="1:20" ht="15">
      <c r="A124" s="157" t="s">
        <v>531</v>
      </c>
      <c r="B124" s="127"/>
      <c r="C124" s="127"/>
      <c r="D124" s="127"/>
      <c r="E124" s="127"/>
      <c r="F124" s="127"/>
      <c r="G124" s="127"/>
      <c r="H124" s="127"/>
      <c r="I124" s="127"/>
      <c r="J124" s="127"/>
      <c r="K124" s="126"/>
      <c r="L124" s="124"/>
      <c r="M124" s="124"/>
      <c r="N124" s="124"/>
      <c r="O124" s="124"/>
      <c r="P124" s="124"/>
      <c r="Q124" s="124"/>
      <c r="R124" s="124"/>
      <c r="S124" s="124"/>
      <c r="T124" s="124"/>
    </row>
    <row r="125" spans="1:20" ht="31.5" customHeight="1">
      <c r="A125" s="339" t="s">
        <v>532</v>
      </c>
      <c r="B125" s="339"/>
      <c r="C125" s="339"/>
      <c r="D125" s="339"/>
      <c r="E125" s="339"/>
      <c r="F125" s="339"/>
      <c r="G125" s="339"/>
      <c r="H125" s="339"/>
      <c r="I125" s="339"/>
      <c r="J125" s="339"/>
      <c r="K125" s="158"/>
      <c r="L125" s="124"/>
      <c r="M125" s="124"/>
      <c r="N125" s="124"/>
      <c r="O125" s="124"/>
      <c r="P125" s="124"/>
      <c r="Q125" s="124"/>
      <c r="R125" s="124"/>
      <c r="S125" s="124"/>
      <c r="T125" s="124"/>
    </row>
    <row r="126" spans="1:20" ht="50.25" customHeight="1">
      <c r="A126" s="339" t="s">
        <v>533</v>
      </c>
      <c r="B126" s="339"/>
      <c r="C126" s="339"/>
      <c r="D126" s="339"/>
      <c r="E126" s="339"/>
      <c r="F126" s="339"/>
      <c r="G126" s="339"/>
      <c r="H126" s="339"/>
      <c r="I126" s="339"/>
      <c r="J126" s="339"/>
      <c r="K126" s="158"/>
      <c r="L126" s="124"/>
      <c r="M126" s="124"/>
      <c r="N126" s="124"/>
      <c r="O126" s="124"/>
      <c r="P126" s="124"/>
      <c r="Q126" s="124"/>
      <c r="R126" s="124"/>
      <c r="S126" s="124"/>
      <c r="T126" s="124"/>
    </row>
    <row r="127" spans="1:20" ht="31.5" customHeight="1">
      <c r="A127" s="339" t="s">
        <v>534</v>
      </c>
      <c r="B127" s="339"/>
      <c r="C127" s="339"/>
      <c r="D127" s="339"/>
      <c r="E127" s="339"/>
      <c r="F127" s="339"/>
      <c r="G127" s="339"/>
      <c r="H127" s="339"/>
      <c r="I127" s="339"/>
      <c r="J127" s="339"/>
      <c r="K127" s="126"/>
      <c r="L127" s="124"/>
      <c r="M127" s="124"/>
      <c r="N127" s="124"/>
      <c r="O127" s="124"/>
      <c r="P127" s="124"/>
      <c r="Q127" s="124"/>
      <c r="R127" s="124"/>
      <c r="S127" s="124"/>
      <c r="T127" s="124"/>
    </row>
    <row r="128" spans="1:20" ht="31.5" customHeight="1">
      <c r="A128" s="339" t="s">
        <v>535</v>
      </c>
      <c r="B128" s="339"/>
      <c r="C128" s="339"/>
      <c r="D128" s="339"/>
      <c r="E128" s="339"/>
      <c r="F128" s="339"/>
      <c r="G128" s="339"/>
      <c r="H128" s="339"/>
      <c r="I128" s="339"/>
      <c r="J128" s="339"/>
      <c r="K128" s="339"/>
      <c r="L128" s="339"/>
      <c r="M128" s="339"/>
      <c r="N128" s="339"/>
      <c r="O128" s="339"/>
      <c r="P128" s="339"/>
      <c r="Q128" s="339"/>
      <c r="R128" s="339"/>
      <c r="S128" s="339"/>
      <c r="T128" s="339"/>
    </row>
    <row r="129" spans="1:20" ht="31.5" customHeight="1">
      <c r="A129" s="339" t="s">
        <v>536</v>
      </c>
      <c r="B129" s="339"/>
      <c r="C129" s="339"/>
      <c r="D129" s="339"/>
      <c r="E129" s="339"/>
      <c r="F129" s="339"/>
      <c r="G129" s="339"/>
      <c r="H129" s="339"/>
      <c r="I129" s="339"/>
      <c r="J129" s="339"/>
      <c r="K129" s="158"/>
      <c r="L129" s="124"/>
      <c r="M129" s="124"/>
      <c r="N129" s="124"/>
      <c r="O129" s="124"/>
      <c r="P129" s="124"/>
      <c r="Q129" s="124"/>
      <c r="R129" s="124"/>
      <c r="S129" s="124"/>
      <c r="T129" s="124"/>
    </row>
    <row r="130" spans="1:20" ht="31.5" customHeight="1">
      <c r="A130" s="339" t="s">
        <v>537</v>
      </c>
      <c r="B130" s="339"/>
      <c r="C130" s="339"/>
      <c r="D130" s="339"/>
      <c r="E130" s="339"/>
      <c r="F130" s="339"/>
      <c r="G130" s="339"/>
      <c r="H130" s="339"/>
      <c r="I130" s="339"/>
      <c r="J130" s="339"/>
      <c r="K130" s="126"/>
      <c r="L130" s="124"/>
      <c r="M130" s="124"/>
      <c r="N130" s="124"/>
      <c r="O130" s="124"/>
      <c r="P130" s="124"/>
      <c r="Q130" s="124"/>
      <c r="R130" s="124"/>
      <c r="S130" s="124"/>
      <c r="T130" s="124"/>
    </row>
    <row r="131" spans="1:20" ht="14.25">
      <c r="A131" s="339" t="s">
        <v>538</v>
      </c>
      <c r="B131" s="339"/>
      <c r="C131" s="339"/>
      <c r="D131" s="339"/>
      <c r="E131" s="339"/>
      <c r="F131" s="339"/>
      <c r="G131" s="339"/>
      <c r="H131" s="339"/>
      <c r="I131" s="339"/>
      <c r="J131" s="339"/>
      <c r="K131" s="126"/>
      <c r="L131" s="124"/>
      <c r="M131" s="124"/>
      <c r="N131" s="124"/>
      <c r="O131" s="124"/>
      <c r="P131" s="124"/>
      <c r="Q131" s="124"/>
      <c r="R131" s="124"/>
      <c r="S131" s="124"/>
      <c r="T131" s="124"/>
    </row>
    <row r="132" spans="1:20" ht="31.5" customHeight="1">
      <c r="A132" s="339" t="s">
        <v>539</v>
      </c>
      <c r="B132" s="339"/>
      <c r="C132" s="339"/>
      <c r="D132" s="339"/>
      <c r="E132" s="339"/>
      <c r="F132" s="339"/>
      <c r="G132" s="339"/>
      <c r="H132" s="339"/>
      <c r="I132" s="339"/>
      <c r="J132" s="339"/>
      <c r="K132" s="126"/>
      <c r="L132" s="124"/>
      <c r="M132" s="124"/>
      <c r="N132" s="124"/>
      <c r="O132" s="124"/>
      <c r="P132" s="124"/>
      <c r="Q132" s="124"/>
      <c r="R132" s="124"/>
      <c r="S132" s="124"/>
      <c r="T132" s="124"/>
    </row>
    <row r="133" spans="1:20" ht="14.25">
      <c r="A133" s="127"/>
      <c r="B133" s="127"/>
      <c r="C133" s="127"/>
      <c r="D133" s="127"/>
      <c r="E133" s="127"/>
      <c r="F133" s="127"/>
      <c r="G133" s="127"/>
      <c r="H133" s="127"/>
      <c r="I133" s="127"/>
      <c r="J133" s="127"/>
      <c r="K133" s="126"/>
      <c r="L133" s="124"/>
      <c r="M133" s="124"/>
      <c r="N133" s="124"/>
      <c r="O133" s="124"/>
      <c r="P133" s="124"/>
      <c r="Q133" s="124"/>
      <c r="R133" s="124"/>
      <c r="S133" s="124"/>
      <c r="T133" s="124"/>
    </row>
    <row r="134" spans="1:20" ht="15">
      <c r="A134" s="157" t="s">
        <v>540</v>
      </c>
      <c r="B134" s="126"/>
      <c r="C134" s="126"/>
      <c r="D134" s="126"/>
      <c r="E134" s="126"/>
      <c r="F134" s="126"/>
      <c r="G134" s="126"/>
      <c r="H134" s="126"/>
      <c r="I134" s="126"/>
      <c r="J134" s="126"/>
      <c r="K134" s="126"/>
      <c r="L134" s="124"/>
      <c r="M134" s="124"/>
      <c r="N134" s="124"/>
      <c r="O134" s="124"/>
      <c r="P134" s="124"/>
      <c r="Q134" s="124"/>
      <c r="R134" s="124"/>
      <c r="S134" s="124"/>
      <c r="T134" s="124"/>
    </row>
    <row r="135" spans="1:20" ht="31.5" customHeight="1">
      <c r="A135" s="338" t="s">
        <v>541</v>
      </c>
      <c r="B135" s="338"/>
      <c r="C135" s="338"/>
      <c r="D135" s="338"/>
      <c r="E135" s="338"/>
      <c r="F135" s="338"/>
      <c r="G135" s="338"/>
      <c r="H135" s="338"/>
      <c r="I135" s="338"/>
      <c r="J135" s="338"/>
      <c r="K135" s="124"/>
      <c r="L135" s="124"/>
      <c r="M135" s="124"/>
      <c r="N135" s="124"/>
      <c r="O135" s="124"/>
      <c r="P135" s="124"/>
      <c r="Q135" s="124"/>
      <c r="R135" s="124"/>
      <c r="S135" s="124"/>
      <c r="T135" s="124"/>
    </row>
    <row r="136" spans="1:20" ht="14.25">
      <c r="A136" s="124"/>
      <c r="B136" s="124"/>
      <c r="C136" s="124"/>
      <c r="D136" s="124"/>
      <c r="E136" s="124"/>
      <c r="F136" s="124"/>
      <c r="G136" s="124"/>
      <c r="H136" s="124"/>
      <c r="I136" s="124"/>
      <c r="J136" s="124"/>
      <c r="K136" s="124"/>
      <c r="L136" s="124"/>
      <c r="M136" s="124"/>
      <c r="N136" s="124"/>
      <c r="O136" s="124"/>
      <c r="P136" s="124"/>
      <c r="Q136" s="124"/>
      <c r="R136" s="124"/>
      <c r="S136" s="124"/>
      <c r="T136" s="124"/>
    </row>
  </sheetData>
  <mergeCells count="40">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106:J106"/>
    <mergeCell ref="A98:J98"/>
    <mergeCell ref="B100:C100"/>
    <mergeCell ref="B101:C101"/>
    <mergeCell ref="B102:C102"/>
    <mergeCell ref="B103:C103"/>
    <mergeCell ref="A108:J108"/>
    <mergeCell ref="A110:J110"/>
    <mergeCell ref="A112:J112"/>
    <mergeCell ref="A114:J114"/>
    <mergeCell ref="A120:J120"/>
    <mergeCell ref="A122:J122"/>
    <mergeCell ref="A125:J125"/>
    <mergeCell ref="A126:J126"/>
    <mergeCell ref="A127:J127"/>
    <mergeCell ref="A128:J128"/>
    <mergeCell ref="A135:J135"/>
    <mergeCell ref="K128:T128"/>
    <mergeCell ref="A129:J129"/>
    <mergeCell ref="A130:J130"/>
    <mergeCell ref="A131:J131"/>
    <mergeCell ref="A132:J132"/>
  </mergeCells>
  <hyperlinks>
    <hyperlink ref="A46" r:id="rId1" xr:uid="{A76EE1D9-76B3-4EFE-A0A8-DDFEC8BD8D60}"/>
    <hyperlink ref="A116" r:id="rId2" xr:uid="{BF4338ED-6418-4BAF-96F4-AF6C4117030D}"/>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2025-02-18T15:50:11Z</cp:lastPrinted>
  <dcterms:created xsi:type="dcterms:W3CDTF">2008-10-17T11:51:54Z</dcterms:created>
  <dcterms:modified xsi:type="dcterms:W3CDTF">2025-02-18T15:50:16Z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